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F002103D-D7B6-4118-936D-195A5858EA3D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2-чорак 2024" sheetId="12" r:id="rId1"/>
    <sheet name="3-чорак 2024" sheetId="13" r:id="rId2"/>
    <sheet name="4-чорак 2024" sheetId="14" r:id="rId3"/>
    <sheet name="1-чорак 2025" sheetId="15" r:id="rId4"/>
    <sheet name="2-чорак 2025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7" l="1"/>
  <c r="H64" i="17"/>
  <c r="H40" i="17"/>
  <c r="I36" i="17"/>
  <c r="H36" i="17"/>
  <c r="G148" i="17"/>
  <c r="G147" i="17"/>
  <c r="G145" i="17"/>
  <c r="H142" i="17"/>
  <c r="G142" i="17" s="1"/>
  <c r="G141" i="17"/>
  <c r="G140" i="17"/>
  <c r="G139" i="17"/>
  <c r="G138" i="17"/>
  <c r="G137" i="17"/>
  <c r="G136" i="17"/>
  <c r="G135" i="17"/>
  <c r="I132" i="17"/>
  <c r="G132" i="17" s="1"/>
  <c r="H132" i="17"/>
  <c r="G131" i="17"/>
  <c r="G130" i="17"/>
  <c r="G129" i="17"/>
  <c r="G128" i="17"/>
  <c r="G127" i="17"/>
  <c r="I125" i="17"/>
  <c r="H125" i="17"/>
  <c r="G125" i="17" s="1"/>
  <c r="G124" i="17"/>
  <c r="G123" i="17"/>
  <c r="G122" i="17"/>
  <c r="G121" i="17"/>
  <c r="G120" i="17"/>
  <c r="G119" i="17"/>
  <c r="G118" i="17"/>
  <c r="G115" i="17"/>
  <c r="G114" i="17"/>
  <c r="G113" i="17"/>
  <c r="G112" i="17"/>
  <c r="I109" i="17"/>
  <c r="H109" i="17"/>
  <c r="G109" i="17" s="1"/>
  <c r="G108" i="17"/>
  <c r="G107" i="17"/>
  <c r="G106" i="17"/>
  <c r="I105" i="17"/>
  <c r="H105" i="17"/>
  <c r="G105" i="17" s="1"/>
  <c r="G104" i="17"/>
  <c r="G103" i="17"/>
  <c r="G102" i="17"/>
  <c r="G101" i="17"/>
  <c r="I99" i="17"/>
  <c r="H99" i="17"/>
  <c r="G98" i="17"/>
  <c r="G97" i="17"/>
  <c r="G96" i="17"/>
  <c r="G95" i="17"/>
  <c r="G94" i="17"/>
  <c r="G93" i="17"/>
  <c r="G92" i="17"/>
  <c r="G91" i="17"/>
  <c r="G90" i="17"/>
  <c r="G89" i="17"/>
  <c r="I85" i="17"/>
  <c r="H85" i="17"/>
  <c r="G84" i="17"/>
  <c r="G83" i="17"/>
  <c r="G82" i="17"/>
  <c r="G81" i="17"/>
  <c r="G80" i="17"/>
  <c r="G79" i="17"/>
  <c r="G77" i="17"/>
  <c r="G76" i="17"/>
  <c r="G75" i="17"/>
  <c r="G72" i="17"/>
  <c r="G71" i="17"/>
  <c r="G70" i="17"/>
  <c r="G69" i="17"/>
  <c r="G68" i="17"/>
  <c r="G67" i="17"/>
  <c r="G66" i="17"/>
  <c r="G65" i="17"/>
  <c r="G63" i="17"/>
  <c r="G62" i="17"/>
  <c r="G59" i="17"/>
  <c r="G58" i="17"/>
  <c r="I57" i="17"/>
  <c r="H57" i="17"/>
  <c r="F56" i="17"/>
  <c r="F55" i="17"/>
  <c r="F54" i="17"/>
  <c r="G51" i="17"/>
  <c r="G50" i="17"/>
  <c r="G49" i="17"/>
  <c r="G48" i="17"/>
  <c r="I45" i="17"/>
  <c r="H45" i="17"/>
  <c r="G45" i="17" s="1"/>
  <c r="F44" i="17"/>
  <c r="F43" i="17"/>
  <c r="G41" i="17"/>
  <c r="I40" i="17"/>
  <c r="F39" i="17"/>
  <c r="F38" i="17"/>
  <c r="F37" i="17"/>
  <c r="F35" i="17"/>
  <c r="F34" i="17"/>
  <c r="F33" i="17"/>
  <c r="F32" i="17"/>
  <c r="G30" i="17"/>
  <c r="G29" i="17"/>
  <c r="G28" i="17"/>
  <c r="H111" i="15"/>
  <c r="H85" i="15"/>
  <c r="I64" i="15"/>
  <c r="H64" i="15"/>
  <c r="H110" i="17" l="1"/>
  <c r="H111" i="17" s="1"/>
  <c r="H116" i="17" s="1"/>
  <c r="H133" i="17" s="1"/>
  <c r="I110" i="17"/>
  <c r="G85" i="17"/>
  <c r="G64" i="17"/>
  <c r="G57" i="17"/>
  <c r="G40" i="17"/>
  <c r="G36" i="17"/>
  <c r="I111" i="17"/>
  <c r="I116" i="17" s="1"/>
  <c r="I133" i="17" s="1"/>
  <c r="I144" i="17" s="1"/>
  <c r="I146" i="17" s="1"/>
  <c r="I149" i="17" s="1"/>
  <c r="G110" i="17"/>
  <c r="G99" i="17"/>
  <c r="H40" i="15"/>
  <c r="G111" i="17" l="1"/>
  <c r="G116" i="17" s="1"/>
  <c r="H144" i="17"/>
  <c r="G133" i="17"/>
  <c r="I36" i="15"/>
  <c r="G144" i="17" l="1"/>
  <c r="H146" i="17"/>
  <c r="G148" i="15"/>
  <c r="G147" i="15"/>
  <c r="G145" i="15"/>
  <c r="H142" i="15"/>
  <c r="G142" i="15" s="1"/>
  <c r="G141" i="15"/>
  <c r="G140" i="15"/>
  <c r="G139" i="15"/>
  <c r="G138" i="15"/>
  <c r="G137" i="15"/>
  <c r="G136" i="15"/>
  <c r="G135" i="15"/>
  <c r="I132" i="15"/>
  <c r="H132" i="15"/>
  <c r="G132" i="15"/>
  <c r="G131" i="15"/>
  <c r="G130" i="15"/>
  <c r="G129" i="15"/>
  <c r="G128" i="15"/>
  <c r="G127" i="15"/>
  <c r="I125" i="15"/>
  <c r="H125" i="15"/>
  <c r="G125" i="15" s="1"/>
  <c r="G124" i="15"/>
  <c r="G123" i="15"/>
  <c r="G122" i="15"/>
  <c r="G121" i="15"/>
  <c r="G120" i="15"/>
  <c r="G119" i="15"/>
  <c r="G118" i="15"/>
  <c r="G115" i="15"/>
  <c r="G114" i="15"/>
  <c r="G113" i="15"/>
  <c r="G112" i="15"/>
  <c r="I109" i="15"/>
  <c r="I110" i="15" s="1"/>
  <c r="H109" i="15"/>
  <c r="H110" i="15" s="1"/>
  <c r="G110" i="15" s="1"/>
  <c r="G108" i="15"/>
  <c r="G107" i="15"/>
  <c r="G106" i="15"/>
  <c r="I105" i="15"/>
  <c r="H105" i="15"/>
  <c r="G105" i="15"/>
  <c r="G104" i="15"/>
  <c r="G103" i="15"/>
  <c r="G102" i="15"/>
  <c r="G101" i="15"/>
  <c r="I99" i="15"/>
  <c r="H99" i="15"/>
  <c r="G98" i="15"/>
  <c r="G97" i="15"/>
  <c r="G96" i="15"/>
  <c r="G95" i="15"/>
  <c r="G94" i="15"/>
  <c r="G93" i="15"/>
  <c r="G92" i="15"/>
  <c r="G91" i="15"/>
  <c r="G90" i="15"/>
  <c r="G89" i="15"/>
  <c r="I85" i="15"/>
  <c r="G85" i="15"/>
  <c r="G84" i="15"/>
  <c r="G83" i="15"/>
  <c r="G82" i="15"/>
  <c r="G81" i="15"/>
  <c r="G80" i="15"/>
  <c r="G79" i="15"/>
  <c r="G77" i="15"/>
  <c r="G76" i="15"/>
  <c r="G75" i="15"/>
  <c r="G72" i="15"/>
  <c r="G71" i="15"/>
  <c r="G70" i="15"/>
  <c r="G69" i="15"/>
  <c r="G68" i="15"/>
  <c r="G67" i="15"/>
  <c r="G66" i="15"/>
  <c r="G65" i="15"/>
  <c r="G63" i="15"/>
  <c r="G62" i="15"/>
  <c r="G59" i="15"/>
  <c r="G58" i="15"/>
  <c r="I57" i="15"/>
  <c r="H57" i="15"/>
  <c r="G57" i="15" s="1"/>
  <c r="F56" i="15"/>
  <c r="F55" i="15"/>
  <c r="F54" i="15"/>
  <c r="G51" i="15"/>
  <c r="G50" i="15"/>
  <c r="G49" i="15"/>
  <c r="G48" i="15"/>
  <c r="I45" i="15"/>
  <c r="H45" i="15"/>
  <c r="F44" i="15"/>
  <c r="F43" i="15"/>
  <c r="G41" i="15"/>
  <c r="I40" i="15"/>
  <c r="G40" i="15"/>
  <c r="F39" i="15"/>
  <c r="F38" i="15"/>
  <c r="F37" i="15"/>
  <c r="F35" i="15"/>
  <c r="F34" i="15"/>
  <c r="F33" i="15"/>
  <c r="F32" i="15"/>
  <c r="G30" i="15"/>
  <c r="G29" i="15"/>
  <c r="G28" i="15"/>
  <c r="H99" i="14"/>
  <c r="I149" i="14"/>
  <c r="I146" i="14"/>
  <c r="I144" i="14"/>
  <c r="H142" i="14"/>
  <c r="I133" i="14"/>
  <c r="G132" i="14"/>
  <c r="I132" i="14"/>
  <c r="H132" i="14"/>
  <c r="I125" i="14"/>
  <c r="H125" i="14"/>
  <c r="I116" i="14"/>
  <c r="I110" i="14"/>
  <c r="I111" i="14" s="1"/>
  <c r="H110" i="14"/>
  <c r="H105" i="14"/>
  <c r="I109" i="14"/>
  <c r="H109" i="14"/>
  <c r="I105" i="14"/>
  <c r="I99" i="14"/>
  <c r="H149" i="17" l="1"/>
  <c r="G149" i="17" s="1"/>
  <c r="G146" i="17"/>
  <c r="I111" i="15"/>
  <c r="I116" i="15" s="1"/>
  <c r="I133" i="15" s="1"/>
  <c r="I144" i="15" s="1"/>
  <c r="I146" i="15" s="1"/>
  <c r="I149" i="15" s="1"/>
  <c r="G109" i="15"/>
  <c r="G111" i="15"/>
  <c r="G116" i="15" s="1"/>
  <c r="G99" i="15"/>
  <c r="G64" i="15"/>
  <c r="G45" i="15"/>
  <c r="G36" i="15"/>
  <c r="H116" i="15"/>
  <c r="H133" i="15" s="1"/>
  <c r="H111" i="14"/>
  <c r="H116" i="14" s="1"/>
  <c r="H133" i="14" s="1"/>
  <c r="H144" i="14" s="1"/>
  <c r="H146" i="14" s="1"/>
  <c r="H149" i="14" s="1"/>
  <c r="G133" i="15" l="1"/>
  <c r="H144" i="15"/>
  <c r="H85" i="14"/>
  <c r="I64" i="14"/>
  <c r="H64" i="14"/>
  <c r="H146" i="15" l="1"/>
  <c r="G144" i="15"/>
  <c r="H57" i="14"/>
  <c r="I36" i="14"/>
  <c r="H36" i="14"/>
  <c r="I40" i="14"/>
  <c r="H40" i="14"/>
  <c r="I45" i="14"/>
  <c r="H45" i="14"/>
  <c r="I57" i="14"/>
  <c r="H149" i="15" l="1"/>
  <c r="G149" i="15" s="1"/>
  <c r="G146" i="15"/>
  <c r="G149" i="14"/>
  <c r="G148" i="14"/>
  <c r="G147" i="14"/>
  <c r="G146" i="14"/>
  <c r="G145" i="14"/>
  <c r="G144" i="14"/>
  <c r="G142" i="14"/>
  <c r="G141" i="14"/>
  <c r="G140" i="14"/>
  <c r="G139" i="14"/>
  <c r="G138" i="14"/>
  <c r="G137" i="14"/>
  <c r="G136" i="14"/>
  <c r="G135" i="14"/>
  <c r="G133" i="14"/>
  <c r="G131" i="14"/>
  <c r="G130" i="14"/>
  <c r="G129" i="14"/>
  <c r="G128" i="14"/>
  <c r="G127" i="14"/>
  <c r="G125" i="14"/>
  <c r="G124" i="14"/>
  <c r="G123" i="14"/>
  <c r="G122" i="14"/>
  <c r="G121" i="14"/>
  <c r="G120" i="14"/>
  <c r="G119" i="14"/>
  <c r="G118" i="14"/>
  <c r="G115" i="14"/>
  <c r="G114" i="14"/>
  <c r="G113" i="14"/>
  <c r="G112" i="14"/>
  <c r="G111" i="14"/>
  <c r="G116" i="14" s="1"/>
  <c r="G110" i="14"/>
  <c r="G109" i="14"/>
  <c r="G108" i="14"/>
  <c r="G107" i="14"/>
  <c r="G106" i="14"/>
  <c r="G105" i="14"/>
  <c r="G104" i="14"/>
  <c r="G103" i="14"/>
  <c r="G102" i="14"/>
  <c r="G101" i="14"/>
  <c r="G99" i="14"/>
  <c r="G98" i="14"/>
  <c r="G97" i="14"/>
  <c r="G96" i="14"/>
  <c r="G95" i="14"/>
  <c r="G94" i="14"/>
  <c r="G93" i="14"/>
  <c r="G92" i="14"/>
  <c r="G91" i="14"/>
  <c r="G90" i="14"/>
  <c r="G89" i="14"/>
  <c r="I85" i="14"/>
  <c r="G85" i="14"/>
  <c r="G84" i="14"/>
  <c r="G83" i="14"/>
  <c r="G82" i="14"/>
  <c r="G81" i="14"/>
  <c r="G80" i="14"/>
  <c r="G79" i="14"/>
  <c r="G77" i="14"/>
  <c r="G76" i="14"/>
  <c r="G75" i="14"/>
  <c r="G72" i="14"/>
  <c r="G71" i="14"/>
  <c r="G70" i="14"/>
  <c r="G69" i="14"/>
  <c r="G68" i="14"/>
  <c r="G67" i="14"/>
  <c r="G66" i="14"/>
  <c r="G65" i="14"/>
  <c r="G64" i="14"/>
  <c r="G63" i="14"/>
  <c r="G62" i="14"/>
  <c r="G59" i="14"/>
  <c r="G58" i="14"/>
  <c r="G57" i="14"/>
  <c r="F56" i="14"/>
  <c r="F55" i="14"/>
  <c r="F54" i="14"/>
  <c r="G51" i="14"/>
  <c r="G50" i="14"/>
  <c r="G49" i="14"/>
  <c r="G48" i="14"/>
  <c r="G45" i="14"/>
  <c r="F44" i="14"/>
  <c r="F43" i="14"/>
  <c r="G41" i="14"/>
  <c r="G40" i="14"/>
  <c r="F39" i="14"/>
  <c r="F38" i="14"/>
  <c r="F37" i="14"/>
  <c r="G36" i="14"/>
  <c r="F35" i="14"/>
  <c r="F34" i="14"/>
  <c r="F33" i="14"/>
  <c r="F32" i="14"/>
  <c r="G30" i="14"/>
  <c r="G29" i="14"/>
  <c r="G28" i="14"/>
  <c r="H85" i="13"/>
  <c r="G85" i="13" s="1"/>
  <c r="I85" i="13"/>
  <c r="G149" i="13"/>
  <c r="G148" i="13"/>
  <c r="G147" i="13"/>
  <c r="G146" i="13"/>
  <c r="G145" i="13"/>
  <c r="G144" i="13"/>
  <c r="G142" i="13"/>
  <c r="G141" i="13"/>
  <c r="G140" i="13"/>
  <c r="G139" i="13"/>
  <c r="G138" i="13"/>
  <c r="G137" i="13"/>
  <c r="G136" i="13"/>
  <c r="G135" i="13"/>
  <c r="G133" i="13"/>
  <c r="G132" i="13"/>
  <c r="G131" i="13"/>
  <c r="G130" i="13"/>
  <c r="G129" i="13"/>
  <c r="G128" i="13"/>
  <c r="G127" i="13"/>
  <c r="G125" i="13"/>
  <c r="G124" i="13"/>
  <c r="G123" i="13"/>
  <c r="G122" i="13"/>
  <c r="G121" i="13"/>
  <c r="G120" i="13"/>
  <c r="G119" i="13"/>
  <c r="G118" i="13"/>
  <c r="G116" i="13"/>
  <c r="G115" i="13"/>
  <c r="G114" i="13"/>
  <c r="G113" i="13"/>
  <c r="G112" i="13"/>
  <c r="G111" i="13"/>
  <c r="G110" i="13"/>
  <c r="G109" i="13"/>
  <c r="G108" i="13"/>
  <c r="G107" i="13"/>
  <c r="G106" i="13"/>
  <c r="G105" i="13"/>
  <c r="G104" i="13"/>
  <c r="G103" i="13"/>
  <c r="G102" i="13"/>
  <c r="G101" i="13"/>
  <c r="G99" i="13"/>
  <c r="G98" i="13"/>
  <c r="G97" i="13"/>
  <c r="G96" i="13"/>
  <c r="G95" i="13"/>
  <c r="G94" i="13"/>
  <c r="G93" i="13"/>
  <c r="G92" i="13"/>
  <c r="G91" i="13"/>
  <c r="G90" i="13"/>
  <c r="G89" i="13"/>
  <c r="G84" i="13"/>
  <c r="G83" i="13"/>
  <c r="G82" i="13"/>
  <c r="G81" i="13"/>
  <c r="G80" i="13"/>
  <c r="G79" i="13"/>
  <c r="G77" i="13"/>
  <c r="G76" i="13"/>
  <c r="G75" i="13"/>
  <c r="G72" i="13"/>
  <c r="G71" i="13"/>
  <c r="G70" i="13"/>
  <c r="G69" i="13"/>
  <c r="G68" i="13"/>
  <c r="G67" i="13"/>
  <c r="G66" i="13"/>
  <c r="G65" i="13"/>
  <c r="G64" i="13"/>
  <c r="G63" i="13"/>
  <c r="G62" i="13"/>
  <c r="G59" i="13"/>
  <c r="G58" i="13"/>
  <c r="G57" i="13"/>
  <c r="F56" i="13"/>
  <c r="F55" i="13"/>
  <c r="F54" i="13"/>
  <c r="G51" i="13"/>
  <c r="G50" i="13"/>
  <c r="G49" i="13"/>
  <c r="G48" i="13"/>
  <c r="G45" i="13"/>
  <c r="F44" i="13"/>
  <c r="F43" i="13"/>
  <c r="G41" i="13"/>
  <c r="G40" i="13"/>
  <c r="F39" i="13"/>
  <c r="F38" i="13"/>
  <c r="F37" i="13"/>
  <c r="G36" i="13"/>
  <c r="F35" i="13"/>
  <c r="F34" i="13"/>
  <c r="F33" i="13"/>
  <c r="F32" i="13"/>
  <c r="G30" i="13"/>
  <c r="G29" i="13"/>
  <c r="G28" i="13"/>
  <c r="I85" i="12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<sst xmlns="http://schemas.openxmlformats.org/spreadsheetml/2006/main" count="835" uniqueCount="337">
  <si>
    <t>ЭМИТЕНТНИНГ НОМИ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</si>
  <si>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</si>
  <si>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</si>
  <si>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</si>
  <si>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</si>
  <si>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</si>
  <si>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</si>
  <si>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</si>
  <si>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</si>
  <si>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</si>
  <si>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</si>
  <si>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</si>
  <si>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</si>
  <si>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</si>
  <si>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</si>
  <si>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</si>
  <si>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</si>
  <si>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</si>
  <si>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</si>
  <si>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</si>
  <si>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</si>
  <si>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</si>
  <si>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</si>
  <si>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</si>
  <si>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</si>
  <si>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</si>
  <si>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</si>
  <si>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</si>
  <si>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</si>
  <si>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</si>
  <si>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</si>
  <si>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</si>
  <si>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</si>
  <si>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</si>
  <si>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</si>
  <si>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</si>
  <si>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</si>
  <si>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</si>
  <si>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</si>
  <si>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</si>
  <si>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в. Минус: Кредит ва лизингдан кўрилиши мумкин бўлган зарарларни қоплаш заҳираси 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</si>
  <si>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</si>
  <si>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</si>
  <si>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</si>
  <si>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</si>
  <si>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</si>
  <si>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</si>
  <si>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</si>
  <si>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</si>
  <si>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</si>
  <si>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</si>
  <si>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</si>
  <si>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</si>
  <si>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</si>
  <si>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</si>
  <si>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</si>
  <si>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</si>
  <si>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</si>
  <si>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</si>
  <si>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</si>
  <si>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</si>
  <si>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</si>
  <si>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</si>
  <si>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</si>
  <si>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</si>
  <si>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</si>
  <si>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</si>
  <si>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</si>
  <si>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</si>
  <si>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</si>
  <si>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</si>
  <si>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</si>
  <si>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</si>
  <si>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</si>
  <si>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</si>
  <si>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</si>
  <si>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</si>
  <si>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</si>
  <si>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</si>
  <si>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</si>
  <si>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</si>
  <si>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</si>
  <si>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</si>
  <si>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</si>
  <si>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</si>
  <si>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</si>
  <si>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</si>
  <si>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</si>
  <si>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</si>
  <si>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</si>
  <si>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</si>
  <si>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</si>
  <si>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</si>
  <si>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</si>
  <si>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</si>
  <si>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</si>
  <si>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л. Жами фоизли харажатлар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</si>
  <si>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</si>
  <si>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</si>
  <si>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</si>
  <si>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</si>
  <si>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</si>
  <si>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</si>
  <si>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</si>
  <si>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</si>
  <si>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</si>
  <si>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</si>
  <si>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</si>
  <si>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</si>
  <si>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</si>
  <si>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</si>
  <si>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</si>
  <si>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</si>
  <si>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</si>
  <si>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</si>
  <si>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</si>
  <si>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</si>
  <si>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</si>
  <si>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</si>
  <si>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</si>
  <si>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</si>
  <si>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</si>
  <si>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</si>
  <si>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</si>
  <si>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</si>
  <si>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</si>
  <si>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</si>
  <si>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</si>
  <si>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</si>
  <si>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</si>
  <si>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</si>
  <si>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</si>
  <si>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</si>
  <si>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</si>
  <si>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</si>
  <si>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</si>
  <si>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</si>
  <si>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</si>
  <si>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</si>
  <si>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</si>
  <si>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</si>
  <si>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</si>
  <si>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</si>
  <si>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</si>
  <si>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</si>
  <si>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</si>
  <si>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</si>
  <si>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</si>
  <si>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</si>
  <si>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</si>
  <si>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>Жами:</t>
  </si>
  <si>
    <t>Миллий валютада</t>
  </si>
  <si>
    <t>Хорижий валютада 
(сўм экв.)</t>
  </si>
  <si>
    <t xml:space="preserve">     д. Қимматли қоғозлар (соф)</t>
  </si>
  <si>
    <t xml:space="preserve">     д. Активлар бўйича эхтимолий йўқотишларга қарши яратилган захираларнинг қайтарилиши</t>
  </si>
  <si>
    <t xml:space="preserve">     е. Ҳисобдан чиқарилган кредитлар қайтарилиши билан боғлиқ даромадлар</t>
  </si>
  <si>
    <t xml:space="preserve">     ж. Бошқа фоизсиз даромадлар</t>
  </si>
  <si>
    <t xml:space="preserve">     з. Жами фоизсиз даромадлар</t>
  </si>
  <si>
    <t xml:space="preserve">                “ЎЗСАНОАТҚУРИЛИШБАНК” АТБНИНГ 2024 ЙИЛ 2 ЧОРАК ЯКУНЛАРИ БЎЙИЧА ҲИСОБОТИ</t>
  </si>
  <si>
    <t>БАНКЛАР УЧУН БУХГАЛТЕРИЯ БАЛАНСИ (29.06.2024)</t>
  </si>
  <si>
    <t>БАНКЛАР УЧУН МОЛИЯВИЙ НАТИЖАЛАР ТЎҒРИСИДАГИ ҲИСОБОТ (29.06.2024)</t>
  </si>
  <si>
    <t xml:space="preserve">                “ЎЗСАНОАТҚУРИЛИШБАНК” АТБНИНГ 2024 ЙИЛ 3 ЧОРАК ЯКУНЛАРИ БЎЙИЧА ҲИСОБОТИ</t>
  </si>
  <si>
    <t>БАНКЛАР УЧУН БУХГАЛТЕРИЯ БАЛАНСИ (30.09.2024)</t>
  </si>
  <si>
    <t>БАНКЛАР УЧУН МОЛИЯВИЙ НАТИЖАЛАР ТЎҒРИСИДАГИ ҲИСОБОТ (30.09.2024)</t>
  </si>
  <si>
    <t xml:space="preserve">                “ЎЗСАНОАТҚУРИЛИШБАНК” АТБНИНГ 2024 ЙИЛ 4 ЧОРАК ЯКУНЛАРИ БЎЙИЧА ҲИСОБОТИ</t>
  </si>
  <si>
    <t>БАНКЛАР УЧУН БУХГАЛТЕРИЯ БАЛАНСИ (27.12.2024)</t>
  </si>
  <si>
    <t xml:space="preserve">      а. Кредит ва лизинг операциялар (брутто)</t>
  </si>
  <si>
    <t>БАНКЛАР УЧУН МОЛИЯВИЙ НАТИЖАЛАР ТЎҒРИСИДАГИ ҲИСОБОТ (27.12.2024)</t>
  </si>
  <si>
    <t xml:space="preserve">    ж. Банкнинг сўндирилмаган акцептлари бўйича мижоз мажбуриятлари юзасидан фоизли даромадлар </t>
  </si>
  <si>
    <t xml:space="preserve">     б. Муддатли депозитлар буйича фоизли харажатлар</t>
  </si>
  <si>
    <t xml:space="preserve">     в. Ўз.Р.МБнинг ҳисобварақлари буйича фоизли харажатлар</t>
  </si>
  <si>
    <t xml:space="preserve">     г. Бошқа банкларнинг ҳисобварақлари буйича фоизли харажатлар</t>
  </si>
  <si>
    <t xml:space="preserve">     д. Жами депозитлар буйича фоизли харажатлар</t>
  </si>
  <si>
    <t xml:space="preserve">     е. Кредит мажбуриятлари буйича фоизли харажатлар</t>
  </si>
  <si>
    <t xml:space="preserve">     ж. Қимматли қоғозларни қайтадан сотиб олиш шарти билан тузилган олди-сотди келишувлардан фоизли харажат</t>
  </si>
  <si>
    <t xml:space="preserve">     з. Бошқа фоизли харажатлар</t>
  </si>
  <si>
    <t xml:space="preserve">     и. Жами кредит ва бошқа қарздорликлар бўйича фоизли харажатлар</t>
  </si>
  <si>
    <t xml:space="preserve">     к. Жами фоизли харажатлар</t>
  </si>
  <si>
    <t xml:space="preserve">  г. Минус: Бошқа активлар бўйича кўрилиши мумкин бўлган зарарларни баҳолаш</t>
  </si>
  <si>
    <t xml:space="preserve">     д. Активлар бўйича эҳтимолий зарарларни баҳолашдан кейинги соф даромад</t>
  </si>
  <si>
    <t xml:space="preserve">                “ЎЗСАНОАТҚУРИЛИШБАНК” АТБНИНГ 2025 ЙИЛ 1 ЧОРАК ЯКУНЛАРИ БЎЙИЧА ҲИСОБОТИ</t>
  </si>
  <si>
    <t>БАНКЛАР УЧУН БУХГАЛТЕРИЯ БАЛАНСИ (28.03.2025)</t>
  </si>
  <si>
    <t>6. РЕПО битимлари бўйича сотиб олинган қимматли қоғозлар, соф</t>
  </si>
  <si>
    <t>БАНКЛАР УЧУН МОЛИЯВИЙ НАТИЖАЛАР ТЎҒРИСИДАГИ ҲИСОБОТ (28.03.2025)</t>
  </si>
  <si>
    <t xml:space="preserve">                ФИНАНСОВЫЕ ОТЧЁТЫ АКБ "УЗПРОМСТРОЙБАНК" ЗА 2-КВАРТАЛ 2025 ГОДА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</si>
  <si>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</si>
  <si>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</si>
  <si>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</si>
  <si>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</si>
  <si>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</si>
  <si>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1. НАИМЕНОВАНИЕ ЭМИТЕНТА</t>
  </si>
  <si>
    <t>2. 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</si>
  <si>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</si>
  <si>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</si>
  <si>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</si>
  <si>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r>
      <t>Адрес электронной почты:</t>
    </r>
    <r>
      <rPr>
        <sz val="10"/>
        <color theme="1"/>
        <rFont val="Times New Roman"/>
        <family val="1"/>
        <charset val="204"/>
      </rPr>
      <t xml:space="preserve"> </t>
    </r>
  </si>
  <si>
    <t>Официальный веб-сайт:</t>
  </si>
  <si>
    <t>3. 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</si>
  <si>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</si>
  <si>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</si>
  <si>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</si>
  <si>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</si>
  <si>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4. 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</si>
  <si>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</si>
  <si>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</si>
  <si>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</si>
  <si>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</si>
  <si>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</si>
  <si>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</si>
  <si>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</si>
  <si>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</si>
  <si>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</si>
  <si>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>В тыс. сум</t>
  </si>
  <si>
    <t>АКТИВЫ</t>
  </si>
  <si>
    <t>Всего:</t>
  </si>
  <si>
    <t>В национальной валюте</t>
  </si>
  <si>
    <t>В иностранной валюте (в эквиваленте сумов)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</si>
  <si>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</si>
  <si>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</si>
  <si>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</si>
  <si>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</si>
  <si>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</si>
  <si>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</si>
  <si>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г. Минус: Резервы на покрытие возможных убытков от операций с ценными бумагами</t>
  </si>
  <si>
    <t xml:space="preserve">     д. Торговые счета, без документов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</si>
  <si>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</si>
  <si>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</si>
  <si>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</si>
  <si>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</si>
  <si>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</si>
  <si>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</si>
  <si>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</si>
  <si>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</si>
  <si>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</si>
  <si>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</si>
  <si>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</si>
  <si>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</si>
  <si>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</si>
  <si>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</si>
  <si>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</si>
  <si>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</si>
  <si>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</si>
  <si>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</si>
  <si>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</si>
  <si>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</si>
  <si>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</si>
  <si>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</si>
  <si>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</si>
  <si>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</si>
  <si>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</si>
  <si>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</si>
  <si>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</si>
  <si>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</si>
  <si>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Счета в Центральном банке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</si>
  <si>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</si>
  <si>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</si>
  <si>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</si>
  <si>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</si>
  <si>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</si>
  <si>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</si>
  <si>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</si>
  <si>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</si>
  <si>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</si>
  <si>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</si>
  <si>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</si>
  <si>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</si>
  <si>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</si>
  <si>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</si>
  <si>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</si>
  <si>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</si>
  <si>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</si>
  <si>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</si>
  <si>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</si>
  <si>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</si>
  <si>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1. ПРОЦЕНТНЫЕ ДОХОДЫ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</si>
  <si>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</si>
  <si>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</si>
  <si>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</si>
  <si>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</si>
  <si>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</si>
  <si>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</si>
  <si>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</si>
  <si>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</si>
  <si>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</si>
  <si>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</si>
  <si>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</si>
  <si>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 xml:space="preserve">     а. Процентные расходы по депозитам до востребования</t>
  </si>
  <si>
    <t xml:space="preserve">     б. Процентные расходы по срочным депозитам</t>
  </si>
  <si>
    <t xml:space="preserve">     в. Процентные расходы по счетам в Центральном банке Республики Узбекистан</t>
  </si>
  <si>
    <t xml:space="preserve">     г. Процентные расходы по счетам других банков</t>
  </si>
  <si>
    <t xml:space="preserve">     д. Всего процентных расходов по депозитам</t>
  </si>
  <si>
    <t xml:space="preserve">     е. Процентные расходы по кредитным обязательствам</t>
  </si>
  <si>
    <t xml:space="preserve">     ж. Процентные расходы по операциям купли-продажи ценных бумаг с обязательством обратного выкупа</t>
  </si>
  <si>
    <t xml:space="preserve">     з. Прочие процентные расходы</t>
  </si>
  <si>
    <t xml:space="preserve">     и. Всего процентных расходов по займам и другим заёмным обязательствам</t>
  </si>
  <si>
    <t xml:space="preserve">     к. Всего процентных расходов</t>
  </si>
  <si>
    <t>3. ЧИСТЫЙ ПРОЦЕНТНЫЙ ДОХОД ДО ОЦЕНКИ ВОЗМОЖНЫХ ПОТЕРЬ ПО КРЕДИТАМ И ЛИЗИНГУ</t>
  </si>
  <si>
    <t>а. Минус: Оценка возможных убытков по кредитам и лизингу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</si>
  <si>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</si>
  <si>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</si>
  <si>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г. Минус: Оценка возможных убытков по другим активам</t>
  </si>
  <si>
    <t xml:space="preserve">   д. Чистый доход после оценки возможных убытков по активам</t>
  </si>
  <si>
    <t>4. БЕСПРОЦЕНТНЫЕ ДОХОДЫ</t>
  </si>
  <si>
    <t xml:space="preserve">    а. Доходы от оказанных услуг и посредничества</t>
  </si>
  <si>
    <t xml:space="preserve">    б. Прибыль от операций с иностранной валютой</t>
  </si>
  <si>
    <t xml:space="preserve">    в. Прибыль от торговых операций</t>
  </si>
  <si>
    <t xml:space="preserve">     г. Доходы и дивиденды от инвестиций</t>
  </si>
  <si>
    <t xml:space="preserve">    д. Возврат резервов, созданных против возможных убытков по активам</t>
  </si>
  <si>
    <t xml:space="preserve">     е. Доходы, связанные с возвратом списанных кредитов</t>
  </si>
  <si>
    <t xml:space="preserve">    ж. Прочие непроцентные доходы</t>
  </si>
  <si>
    <t xml:space="preserve">    з. Общая сумма непроцентных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</si>
  <si>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</si>
  <si>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</si>
  <si>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</si>
  <si>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</si>
  <si>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</si>
  <si>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</si>
  <si>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</si>
  <si>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</si>
  <si>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</si>
  <si>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</si>
  <si>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</si>
  <si>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</si>
  <si>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</si>
  <si>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</si>
  <si>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</si>
  <si>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</si>
  <si>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</si>
  <si>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</si>
  <si>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</si>
  <si>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</si>
  <si>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</si>
  <si>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</si>
  <si>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</si>
  <si>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</si>
  <si>
    <t>БУХГАЛТЕРСКИЙ БАЛАНС ДЛЯ БАНКОВ (на 30.06.2023 г.)</t>
  </si>
  <si>
    <t>ОТЧЁТ О ФИНАНСОВЫХ РЕЗУЛЬТАТАХ ДЛЯ БАНКОВ (на 30.06.2023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</si>
</sst>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15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zoomScale="130" zoomScaleNormal="130" workbookViewId="0">
      <selection activeCell="D72" sqref="D72:E72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1" t="s">
        <v>158</v>
      </c>
      <c r="B1" s="71"/>
      <c r="C1" s="71"/>
      <c r="D1" s="71"/>
      <c r="E1" s="71"/>
      <c r="F1" s="71"/>
      <c r="G1" s="71"/>
    </row>
    <row r="2" spans="1:7" ht="15.75" customHeight="1" thickBot="1" x14ac:dyDescent="0.3">
      <c r="A2" s="71"/>
      <c r="B2" s="71"/>
      <c r="C2" s="71"/>
      <c r="D2" s="71"/>
      <c r="E2" s="71"/>
      <c r="F2" s="71"/>
      <c r="G2" s="71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130</v>
      </c>
      <c r="E4" s="41" t="s">
        <v>1</v>
      </c>
      <c r="F4" s="42"/>
      <c r="G4" s="43"/>
    </row>
    <row r="5" spans="1:7" ht="15.75" thickBot="1" x14ac:dyDescent="0.3">
      <c r="B5" s="52"/>
      <c r="C5" s="53"/>
      <c r="D5" s="1" t="s">
        <v>2</v>
      </c>
      <c r="E5" s="41" t="s">
        <v>3</v>
      </c>
      <c r="F5" s="42"/>
      <c r="G5" s="43"/>
    </row>
    <row r="6" spans="1:7" ht="15.75" thickBot="1" x14ac:dyDescent="0.3">
      <c r="B6" s="54"/>
      <c r="C6" s="55"/>
      <c r="D6" s="1" t="s">
        <v>4</v>
      </c>
      <c r="E6" s="41" t="s">
        <v>5</v>
      </c>
      <c r="F6" s="42"/>
      <c r="G6" s="43"/>
    </row>
    <row r="7" spans="1:7" ht="15.75" thickBot="1" x14ac:dyDescent="0.3">
      <c r="B7" s="50">
        <v>2</v>
      </c>
      <c r="C7" s="51"/>
      <c r="D7" s="56" t="s">
        <v>6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7</v>
      </c>
      <c r="E8" s="47" t="s">
        <v>8</v>
      </c>
      <c r="F8" s="48"/>
      <c r="G8" s="49"/>
    </row>
    <row r="9" spans="1:7" ht="15" customHeight="1" thickBot="1" x14ac:dyDescent="0.3">
      <c r="B9" s="52"/>
      <c r="C9" s="53"/>
      <c r="D9" s="2" t="s">
        <v>9</v>
      </c>
      <c r="E9" s="47" t="s">
        <v>10</v>
      </c>
      <c r="F9" s="48"/>
      <c r="G9" s="49"/>
    </row>
    <row r="10" spans="1:7" ht="15.75" thickBot="1" x14ac:dyDescent="0.3">
      <c r="B10" s="52"/>
      <c r="C10" s="53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54"/>
      <c r="C11" s="55"/>
      <c r="D11" s="1" t="s">
        <v>13</v>
      </c>
      <c r="E11" s="70" t="s">
        <v>127</v>
      </c>
      <c r="F11" s="42"/>
      <c r="G11" s="43"/>
    </row>
    <row r="12" spans="1:7" ht="15.75" thickBot="1" x14ac:dyDescent="0.3">
      <c r="B12" s="50">
        <v>3</v>
      </c>
      <c r="C12" s="51"/>
      <c r="D12" s="56" t="s">
        <v>14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52"/>
      <c r="C14" s="53"/>
      <c r="D14" s="1" t="s">
        <v>16</v>
      </c>
      <c r="E14" s="59">
        <v>1.6103000200000399E+19</v>
      </c>
      <c r="F14" s="60"/>
      <c r="G14" s="61"/>
    </row>
    <row r="15" spans="1:7" ht="15.75" thickBot="1" x14ac:dyDescent="0.3">
      <c r="B15" s="54"/>
      <c r="C15" s="55"/>
      <c r="D15" s="1" t="s">
        <v>17</v>
      </c>
      <c r="E15" s="62" t="s">
        <v>126</v>
      </c>
      <c r="F15" s="63"/>
      <c r="G15" s="64"/>
    </row>
    <row r="16" spans="1:7" ht="15.75" customHeight="1" thickBot="1" x14ac:dyDescent="0.3">
      <c r="B16" s="50">
        <v>4</v>
      </c>
      <c r="C16" s="51"/>
      <c r="D16" s="56" t="s">
        <v>18</v>
      </c>
      <c r="E16" s="57"/>
      <c r="F16" s="57"/>
      <c r="G16" s="58"/>
    </row>
    <row r="17" spans="2:9" ht="15" customHeight="1" x14ac:dyDescent="0.25">
      <c r="B17" s="52"/>
      <c r="C17" s="53"/>
      <c r="D17" s="65" t="s">
        <v>19</v>
      </c>
      <c r="E17" s="47" t="s">
        <v>20</v>
      </c>
      <c r="F17" s="48"/>
      <c r="G17" s="49"/>
    </row>
    <row r="18" spans="2:9" ht="15.75" thickBot="1" x14ac:dyDescent="0.3">
      <c r="B18" s="52"/>
      <c r="C18" s="53"/>
      <c r="D18" s="66"/>
      <c r="E18" s="67" t="s">
        <v>21</v>
      </c>
      <c r="F18" s="68"/>
      <c r="G18" s="69"/>
    </row>
    <row r="19" spans="2:9" ht="26.25" thickBot="1" x14ac:dyDescent="0.3">
      <c r="B19" s="52"/>
      <c r="C19" s="53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52"/>
      <c r="C20" s="53"/>
      <c r="D20" s="44" t="s">
        <v>24</v>
      </c>
      <c r="E20" s="45"/>
      <c r="F20" s="45"/>
      <c r="G20" s="46"/>
    </row>
    <row r="21" spans="2:9" ht="15.75" thickBot="1" x14ac:dyDescent="0.3">
      <c r="B21" s="52"/>
      <c r="C21" s="53"/>
      <c r="D21" s="4" t="s">
        <v>25</v>
      </c>
      <c r="E21" s="41">
        <v>144</v>
      </c>
      <c r="F21" s="42"/>
      <c r="G21" s="43"/>
    </row>
    <row r="22" spans="2:9" ht="15.75" thickBot="1" x14ac:dyDescent="0.3">
      <c r="B22" s="52"/>
      <c r="C22" s="53"/>
      <c r="D22" s="4" t="s">
        <v>26</v>
      </c>
      <c r="E22" s="41">
        <v>1150</v>
      </c>
      <c r="F22" s="42"/>
      <c r="G22" s="43"/>
    </row>
    <row r="23" spans="2:9" ht="15.75" thickBot="1" x14ac:dyDescent="0.3">
      <c r="B23" s="52"/>
      <c r="C23" s="53"/>
      <c r="D23" s="4" t="s">
        <v>27</v>
      </c>
      <c r="E23" s="41">
        <v>96120</v>
      </c>
      <c r="F23" s="42"/>
      <c r="G23" s="43"/>
    </row>
    <row r="24" spans="2:9" x14ac:dyDescent="0.25">
      <c r="B24" s="52"/>
      <c r="C24" s="53"/>
      <c r="D24" s="13" t="s">
        <v>28</v>
      </c>
      <c r="E24" s="47">
        <v>1726266</v>
      </c>
      <c r="F24" s="48"/>
      <c r="G24" s="49"/>
    </row>
    <row r="25" spans="2:9" ht="15.75" customHeight="1" x14ac:dyDescent="0.25">
      <c r="B25" s="38">
        <v>5</v>
      </c>
      <c r="C25" s="38"/>
      <c r="D25" s="34" t="s">
        <v>159</v>
      </c>
      <c r="E25" s="34"/>
      <c r="F25" s="34"/>
      <c r="G25" s="34"/>
      <c r="H25" s="15"/>
      <c r="I25" s="15"/>
    </row>
    <row r="26" spans="2:9" ht="15.75" customHeight="1" x14ac:dyDescent="0.25">
      <c r="B26" s="38"/>
      <c r="C26" s="38"/>
      <c r="D26" s="35" t="s">
        <v>29</v>
      </c>
      <c r="E26" s="35"/>
      <c r="F26" s="39" t="s">
        <v>30</v>
      </c>
      <c r="G26" s="39"/>
      <c r="H26" s="15"/>
      <c r="I26" s="15"/>
    </row>
    <row r="27" spans="2:9" ht="33" customHeight="1" x14ac:dyDescent="0.25">
      <c r="B27" s="38"/>
      <c r="C27" s="38"/>
      <c r="D27" s="38" t="s">
        <v>31</v>
      </c>
      <c r="E27" s="38"/>
      <c r="F27" s="40" t="s">
        <v>150</v>
      </c>
      <c r="G27" s="40"/>
      <c r="H27" s="17" t="s">
        <v>151</v>
      </c>
      <c r="I27" s="18" t="s">
        <v>152</v>
      </c>
    </row>
    <row r="28" spans="2:9" ht="15.75" customHeight="1" x14ac:dyDescent="0.25">
      <c r="B28" s="38"/>
      <c r="C28" s="38"/>
      <c r="D28" s="32" t="s">
        <v>32</v>
      </c>
      <c r="E28" s="32"/>
      <c r="F28" s="19"/>
      <c r="G28" s="20">
        <f>H28+I28</f>
        <v>1155623437</v>
      </c>
      <c r="H28" s="21">
        <v>376300573</v>
      </c>
      <c r="I28" s="21">
        <v>779322864</v>
      </c>
    </row>
    <row r="29" spans="2:9" x14ac:dyDescent="0.25">
      <c r="B29" s="38"/>
      <c r="C29" s="38"/>
      <c r="D29" s="32" t="s">
        <v>33</v>
      </c>
      <c r="E29" s="32"/>
      <c r="F29" s="19"/>
      <c r="G29" s="20">
        <f>H29+I29</f>
        <v>1728582453</v>
      </c>
      <c r="H29" s="21">
        <v>1342997507</v>
      </c>
      <c r="I29" s="21">
        <v>385584946</v>
      </c>
    </row>
    <row r="30" spans="2:9" ht="15.75" customHeight="1" x14ac:dyDescent="0.25">
      <c r="B30" s="38"/>
      <c r="C30" s="38"/>
      <c r="D30" s="32" t="s">
        <v>34</v>
      </c>
      <c r="E30" s="32"/>
      <c r="F30" s="19"/>
      <c r="G30" s="20">
        <f>H30+I30</f>
        <v>7631066655</v>
      </c>
      <c r="H30" s="21">
        <v>574101048</v>
      </c>
      <c r="I30" s="21">
        <v>7056965607</v>
      </c>
    </row>
    <row r="31" spans="2:9" x14ac:dyDescent="0.25">
      <c r="B31" s="38"/>
      <c r="C31" s="38"/>
      <c r="D31" s="32" t="s">
        <v>35</v>
      </c>
      <c r="E31" s="32"/>
      <c r="F31" s="19"/>
      <c r="G31" s="22"/>
      <c r="H31" s="21"/>
      <c r="I31" s="21"/>
    </row>
    <row r="32" spans="2:9" x14ac:dyDescent="0.25">
      <c r="B32" s="38"/>
      <c r="C32" s="38"/>
      <c r="D32" s="32" t="s">
        <v>131</v>
      </c>
      <c r="E32" s="32"/>
      <c r="F32" s="20">
        <f>H32+I32</f>
        <v>2222055000</v>
      </c>
      <c r="G32" s="22"/>
      <c r="H32" s="21">
        <v>2222055000</v>
      </c>
      <c r="I32" s="21">
        <v>0</v>
      </c>
    </row>
    <row r="33" spans="2:9" ht="15.75" customHeight="1" x14ac:dyDescent="0.25">
      <c r="B33" s="38"/>
      <c r="C33" s="38"/>
      <c r="D33" s="32" t="s">
        <v>36</v>
      </c>
      <c r="E33" s="32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8"/>
      <c r="C34" s="38"/>
      <c r="D34" s="32" t="s">
        <v>37</v>
      </c>
      <c r="E34" s="32"/>
      <c r="F34" s="20">
        <f>H34+I34</f>
        <v>0</v>
      </c>
      <c r="G34" s="22"/>
      <c r="H34" s="21"/>
      <c r="I34" s="21"/>
    </row>
    <row r="35" spans="2:9" ht="24" customHeight="1" x14ac:dyDescent="0.25">
      <c r="B35" s="38"/>
      <c r="C35" s="38"/>
      <c r="D35" s="32" t="s">
        <v>136</v>
      </c>
      <c r="E35" s="32"/>
      <c r="F35" s="20">
        <f>H35+I35</f>
        <v>80430347</v>
      </c>
      <c r="G35" s="22"/>
      <c r="H35" s="21">
        <v>80430347</v>
      </c>
      <c r="I35" s="21">
        <v>0</v>
      </c>
    </row>
    <row r="36" spans="2:9" ht="15.75" customHeight="1" x14ac:dyDescent="0.25">
      <c r="B36" s="38"/>
      <c r="C36" s="38"/>
      <c r="D36" s="32" t="s">
        <v>153</v>
      </c>
      <c r="E36" s="32"/>
      <c r="F36" s="19"/>
      <c r="G36" s="20">
        <f>H36+I36</f>
        <v>2141624653</v>
      </c>
      <c r="H36" s="21">
        <v>2141624653</v>
      </c>
      <c r="I36" s="21">
        <v>0</v>
      </c>
    </row>
    <row r="37" spans="2:9" x14ac:dyDescent="0.25">
      <c r="B37" s="38"/>
      <c r="C37" s="38"/>
      <c r="D37" s="32" t="s">
        <v>135</v>
      </c>
      <c r="E37" s="32"/>
      <c r="F37" s="20">
        <f>H37+I37</f>
        <v>598498686</v>
      </c>
      <c r="G37" s="22"/>
      <c r="H37" s="21">
        <v>595278589</v>
      </c>
      <c r="I37" s="21">
        <v>3220097</v>
      </c>
    </row>
    <row r="38" spans="2:9" x14ac:dyDescent="0.25">
      <c r="B38" s="38"/>
      <c r="C38" s="38"/>
      <c r="D38" s="32" t="s">
        <v>134</v>
      </c>
      <c r="E38" s="32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8"/>
      <c r="C39" s="38"/>
      <c r="D39" s="32" t="s">
        <v>132</v>
      </c>
      <c r="E39" s="32"/>
      <c r="F39" s="20">
        <f>H39+I39</f>
        <v>10720746</v>
      </c>
      <c r="G39" s="22"/>
      <c r="H39" s="21">
        <v>10720746</v>
      </c>
      <c r="I39" s="21">
        <v>0</v>
      </c>
    </row>
    <row r="40" spans="2:9" x14ac:dyDescent="0.25">
      <c r="B40" s="38"/>
      <c r="C40" s="38"/>
      <c r="D40" s="32" t="s">
        <v>133</v>
      </c>
      <c r="E40" s="32"/>
      <c r="F40" s="22"/>
      <c r="G40" s="20">
        <f>H40+I40</f>
        <v>587777940</v>
      </c>
      <c r="H40" s="21">
        <v>584557843</v>
      </c>
      <c r="I40" s="21">
        <v>3220097</v>
      </c>
    </row>
    <row r="41" spans="2:9" ht="15.75" customHeight="1" x14ac:dyDescent="0.25">
      <c r="B41" s="38"/>
      <c r="C41" s="38"/>
      <c r="D41" s="32" t="s">
        <v>38</v>
      </c>
      <c r="E41" s="32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8"/>
      <c r="C42" s="38"/>
      <c r="D42" s="32" t="s">
        <v>39</v>
      </c>
      <c r="E42" s="32"/>
      <c r="F42" s="22"/>
      <c r="G42" s="22"/>
      <c r="H42" s="21"/>
      <c r="I42" s="21"/>
    </row>
    <row r="43" spans="2:9" x14ac:dyDescent="0.25">
      <c r="B43" s="38"/>
      <c r="C43" s="38"/>
      <c r="D43" s="32" t="s">
        <v>137</v>
      </c>
      <c r="E43" s="32"/>
      <c r="F43" s="20">
        <f>H43+I43</f>
        <v>60329670019</v>
      </c>
      <c r="G43" s="22"/>
      <c r="H43" s="21">
        <v>19847029649</v>
      </c>
      <c r="I43" s="21">
        <v>40482640370</v>
      </c>
    </row>
    <row r="44" spans="2:9" ht="32.25" customHeight="1" x14ac:dyDescent="0.25">
      <c r="B44" s="38"/>
      <c r="C44" s="38"/>
      <c r="D44" s="32" t="s">
        <v>40</v>
      </c>
      <c r="E44" s="32"/>
      <c r="F44" s="20">
        <f>H44+I44</f>
        <v>1052076524</v>
      </c>
      <c r="G44" s="22"/>
      <c r="H44" s="21">
        <v>345614958</v>
      </c>
      <c r="I44" s="21">
        <v>706461566</v>
      </c>
    </row>
    <row r="45" spans="2:9" ht="15.75" customHeight="1" x14ac:dyDescent="0.25">
      <c r="B45" s="38"/>
      <c r="C45" s="38"/>
      <c r="D45" s="32" t="s">
        <v>138</v>
      </c>
      <c r="E45" s="32"/>
      <c r="F45" s="22"/>
      <c r="G45" s="20">
        <f>H45+I45</f>
        <v>59277593495</v>
      </c>
      <c r="H45" s="21">
        <v>19501414691</v>
      </c>
      <c r="I45" s="21">
        <v>39776178804</v>
      </c>
    </row>
    <row r="46" spans="2:9" x14ac:dyDescent="0.25">
      <c r="B46" s="38"/>
      <c r="C46" s="38"/>
      <c r="D46" s="32" t="s">
        <v>41</v>
      </c>
      <c r="E46" s="32"/>
      <c r="F46" s="22"/>
      <c r="G46" s="22"/>
      <c r="H46" s="21"/>
      <c r="I46" s="21"/>
    </row>
    <row r="47" spans="2:9" ht="26.25" customHeight="1" x14ac:dyDescent="0.25">
      <c r="B47" s="38"/>
      <c r="C47" s="38"/>
      <c r="D47" s="32" t="s">
        <v>42</v>
      </c>
      <c r="E47" s="32"/>
      <c r="F47" s="22"/>
      <c r="G47" s="22"/>
      <c r="H47" s="21"/>
      <c r="I47" s="21"/>
    </row>
    <row r="48" spans="2:9" ht="15.75" customHeight="1" x14ac:dyDescent="0.25">
      <c r="B48" s="38"/>
      <c r="C48" s="38"/>
      <c r="D48" s="32" t="s">
        <v>43</v>
      </c>
      <c r="E48" s="32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8"/>
      <c r="C49" s="38"/>
      <c r="D49" s="32" t="s">
        <v>44</v>
      </c>
      <c r="E49" s="32"/>
      <c r="F49" s="22"/>
      <c r="G49" s="20">
        <f>H49+I49</f>
        <v>170884638</v>
      </c>
      <c r="H49" s="21">
        <v>0</v>
      </c>
      <c r="I49" s="21">
        <v>170884638</v>
      </c>
    </row>
    <row r="50" spans="2:9" x14ac:dyDescent="0.25">
      <c r="B50" s="38"/>
      <c r="C50" s="38"/>
      <c r="D50" s="32" t="s">
        <v>45</v>
      </c>
      <c r="E50" s="32"/>
      <c r="F50" s="22"/>
      <c r="G50" s="20">
        <f>H50+I50</f>
        <v>3216638287</v>
      </c>
      <c r="H50" s="21">
        <v>3216638287</v>
      </c>
      <c r="I50" s="21">
        <v>0</v>
      </c>
    </row>
    <row r="51" spans="2:9" ht="15.75" customHeight="1" x14ac:dyDescent="0.25">
      <c r="B51" s="38"/>
      <c r="C51" s="38"/>
      <c r="D51" s="32" t="s">
        <v>46</v>
      </c>
      <c r="E51" s="32"/>
      <c r="F51" s="22"/>
      <c r="G51" s="20">
        <f>H51+I51</f>
        <v>3494454727</v>
      </c>
      <c r="H51" s="21">
        <v>1327961356</v>
      </c>
      <c r="I51" s="21">
        <v>2166493371</v>
      </c>
    </row>
    <row r="52" spans="2:9" ht="15.75" customHeight="1" x14ac:dyDescent="0.25">
      <c r="B52" s="38"/>
      <c r="C52" s="38"/>
      <c r="D52" s="32" t="s">
        <v>47</v>
      </c>
      <c r="E52" s="32"/>
      <c r="F52" s="22"/>
      <c r="G52" s="22"/>
      <c r="H52" s="21"/>
      <c r="I52" s="21"/>
    </row>
    <row r="53" spans="2:9" ht="15.75" customHeight="1" x14ac:dyDescent="0.25">
      <c r="B53" s="38"/>
      <c r="C53" s="38"/>
      <c r="D53" s="32" t="s">
        <v>48</v>
      </c>
      <c r="E53" s="32"/>
      <c r="F53" s="22"/>
      <c r="G53" s="22"/>
      <c r="H53" s="21"/>
      <c r="I53" s="21"/>
    </row>
    <row r="54" spans="2:9" ht="15.75" customHeight="1" x14ac:dyDescent="0.25">
      <c r="B54" s="38"/>
      <c r="C54" s="38"/>
      <c r="D54" s="32" t="s">
        <v>140</v>
      </c>
      <c r="E54" s="32"/>
      <c r="F54" s="20">
        <f>H54+I54</f>
        <v>354397694</v>
      </c>
      <c r="G54" s="22"/>
      <c r="H54" s="21">
        <v>354397694</v>
      </c>
      <c r="I54" s="21">
        <v>0</v>
      </c>
    </row>
    <row r="55" spans="2:9" ht="15.75" customHeight="1" x14ac:dyDescent="0.25">
      <c r="B55" s="38"/>
      <c r="C55" s="38"/>
      <c r="D55" s="32" t="s">
        <v>139</v>
      </c>
      <c r="E55" s="32"/>
      <c r="F55" s="20">
        <f>H55+I55</f>
        <v>15055179</v>
      </c>
      <c r="G55" s="22"/>
      <c r="H55" s="21">
        <v>15055179</v>
      </c>
      <c r="I55" s="21">
        <v>0</v>
      </c>
    </row>
    <row r="56" spans="2:9" x14ac:dyDescent="0.25">
      <c r="B56" s="38"/>
      <c r="C56" s="38"/>
      <c r="D56" s="36" t="s">
        <v>141</v>
      </c>
      <c r="E56" s="36"/>
      <c r="F56" s="20">
        <f>H56+I56</f>
        <v>152680385</v>
      </c>
      <c r="G56" s="22"/>
      <c r="H56" s="21">
        <v>152680385</v>
      </c>
      <c r="I56" s="21">
        <v>0</v>
      </c>
    </row>
    <row r="57" spans="2:9" ht="15.75" customHeight="1" x14ac:dyDescent="0.25">
      <c r="B57" s="38"/>
      <c r="C57" s="38"/>
      <c r="D57" s="36" t="s">
        <v>49</v>
      </c>
      <c r="E57" s="36"/>
      <c r="F57" s="22"/>
      <c r="G57" s="20">
        <f>H57+I57</f>
        <v>216772488</v>
      </c>
      <c r="H57" s="21">
        <v>216772488</v>
      </c>
      <c r="I57" s="21">
        <v>0</v>
      </c>
    </row>
    <row r="58" spans="2:9" x14ac:dyDescent="0.25">
      <c r="B58" s="38"/>
      <c r="C58" s="38"/>
      <c r="D58" s="32" t="s">
        <v>50</v>
      </c>
      <c r="E58" s="32"/>
      <c r="F58" s="22"/>
      <c r="G58" s="20">
        <f>H58+I58</f>
        <v>996983288</v>
      </c>
      <c r="H58" s="21">
        <v>750424549</v>
      </c>
      <c r="I58" s="21">
        <v>246558739</v>
      </c>
    </row>
    <row r="59" spans="2:9" x14ac:dyDescent="0.25">
      <c r="B59" s="38"/>
      <c r="C59" s="38"/>
      <c r="D59" s="30" t="s">
        <v>51</v>
      </c>
      <c r="E59" s="30"/>
      <c r="F59" s="22"/>
      <c r="G59" s="23">
        <f>H59+I59</f>
        <v>80108191262</v>
      </c>
      <c r="H59" s="24">
        <v>29601066422</v>
      </c>
      <c r="I59" s="24">
        <v>50507124840</v>
      </c>
    </row>
    <row r="60" spans="2:9" ht="15.75" customHeight="1" x14ac:dyDescent="0.25">
      <c r="B60" s="38"/>
      <c r="C60" s="38"/>
      <c r="D60" s="30" t="s">
        <v>52</v>
      </c>
      <c r="E60" s="30"/>
      <c r="F60" s="25"/>
      <c r="G60" s="25"/>
      <c r="H60" s="21"/>
      <c r="I60" s="21"/>
    </row>
    <row r="61" spans="2:9" x14ac:dyDescent="0.25">
      <c r="B61" s="38"/>
      <c r="C61" s="38"/>
      <c r="D61" s="30" t="s">
        <v>53</v>
      </c>
      <c r="E61" s="30"/>
      <c r="F61" s="25"/>
      <c r="G61" s="25"/>
      <c r="H61" s="21"/>
      <c r="I61" s="21"/>
    </row>
    <row r="62" spans="2:9" ht="15.75" customHeight="1" x14ac:dyDescent="0.25">
      <c r="B62" s="38"/>
      <c r="C62" s="38"/>
      <c r="D62" s="32" t="s">
        <v>54</v>
      </c>
      <c r="E62" s="32"/>
      <c r="F62" s="22"/>
      <c r="G62" s="20">
        <f>H62+I62</f>
        <v>6428155088</v>
      </c>
      <c r="H62" s="21">
        <v>3290195264</v>
      </c>
      <c r="I62" s="21">
        <v>3137959824</v>
      </c>
    </row>
    <row r="63" spans="2:9" x14ac:dyDescent="0.25">
      <c r="B63" s="38"/>
      <c r="C63" s="38"/>
      <c r="D63" s="32" t="s">
        <v>55</v>
      </c>
      <c r="E63" s="32"/>
      <c r="F63" s="22"/>
      <c r="G63" s="20">
        <f t="shared" ref="G63:G67" si="2">H63+I63</f>
        <v>0</v>
      </c>
      <c r="H63" s="21">
        <v>0</v>
      </c>
      <c r="I63" s="21">
        <v>0</v>
      </c>
    </row>
    <row r="64" spans="2:9" x14ac:dyDescent="0.25">
      <c r="B64" s="38"/>
      <c r="C64" s="38"/>
      <c r="D64" s="32" t="s">
        <v>56</v>
      </c>
      <c r="E64" s="32"/>
      <c r="F64" s="22"/>
      <c r="G64" s="20">
        <f>H64+I64</f>
        <v>9477953008</v>
      </c>
      <c r="H64" s="21">
        <v>6962861408</v>
      </c>
      <c r="I64" s="21">
        <v>2515091600</v>
      </c>
    </row>
    <row r="65" spans="2:9" x14ac:dyDescent="0.25">
      <c r="B65" s="38"/>
      <c r="C65" s="38"/>
      <c r="D65" s="32" t="s">
        <v>142</v>
      </c>
      <c r="E65" s="32"/>
      <c r="F65" s="22"/>
      <c r="G65" s="20">
        <f>H65+I65</f>
        <v>2626969</v>
      </c>
      <c r="H65" s="21">
        <v>2626969</v>
      </c>
      <c r="I65" s="21">
        <v>0</v>
      </c>
    </row>
    <row r="66" spans="2:9" ht="15.75" customHeight="1" x14ac:dyDescent="0.25">
      <c r="B66" s="38"/>
      <c r="C66" s="38"/>
      <c r="D66" s="32" t="s">
        <v>143</v>
      </c>
      <c r="E66" s="32"/>
      <c r="F66" s="22"/>
      <c r="G66" s="20">
        <f>H66+I66</f>
        <v>5830449448</v>
      </c>
      <c r="H66" s="21">
        <v>2424154690</v>
      </c>
      <c r="I66" s="21">
        <v>3406294758</v>
      </c>
    </row>
    <row r="67" spans="2:9" ht="15.75" customHeight="1" x14ac:dyDescent="0.25">
      <c r="B67" s="38"/>
      <c r="C67" s="38"/>
      <c r="D67" s="32" t="s">
        <v>149</v>
      </c>
      <c r="E67" s="32"/>
      <c r="F67" s="22"/>
      <c r="G67" s="20">
        <f t="shared" si="2"/>
        <v>1220987845</v>
      </c>
      <c r="H67" s="21">
        <v>1220987845</v>
      </c>
      <c r="I67" s="21">
        <v>0</v>
      </c>
    </row>
    <row r="68" spans="2:9" ht="15.75" customHeight="1" x14ac:dyDescent="0.25">
      <c r="B68" s="38"/>
      <c r="C68" s="38"/>
      <c r="D68" s="32" t="s">
        <v>57</v>
      </c>
      <c r="E68" s="32"/>
      <c r="F68" s="22"/>
      <c r="G68" s="20">
        <f>H68+I68</f>
        <v>38536786132</v>
      </c>
      <c r="H68" s="21">
        <v>4207448513</v>
      </c>
      <c r="I68" s="21">
        <v>34329337619</v>
      </c>
    </row>
    <row r="69" spans="2:9" ht="15.75" customHeight="1" x14ac:dyDescent="0.25">
      <c r="B69" s="38"/>
      <c r="C69" s="38"/>
      <c r="D69" s="32" t="s">
        <v>58</v>
      </c>
      <c r="E69" s="32"/>
      <c r="F69" s="22"/>
      <c r="G69" s="20">
        <f>H69+I69</f>
        <v>2413680577</v>
      </c>
      <c r="H69" s="21">
        <v>1447169608</v>
      </c>
      <c r="I69" s="21">
        <v>966510969</v>
      </c>
    </row>
    <row r="70" spans="2:9" ht="15.75" customHeight="1" x14ac:dyDescent="0.25">
      <c r="B70" s="38"/>
      <c r="C70" s="38"/>
      <c r="D70" s="32" t="s">
        <v>59</v>
      </c>
      <c r="E70" s="32"/>
      <c r="F70" s="22"/>
      <c r="G70" s="20">
        <f>H70+I70</f>
        <v>913194387</v>
      </c>
      <c r="H70" s="21">
        <v>259299012</v>
      </c>
      <c r="I70" s="21">
        <v>653895375</v>
      </c>
    </row>
    <row r="71" spans="2:9" x14ac:dyDescent="0.25">
      <c r="B71" s="38"/>
      <c r="C71" s="38"/>
      <c r="D71" s="32" t="s">
        <v>60</v>
      </c>
      <c r="E71" s="32"/>
      <c r="F71" s="22"/>
      <c r="G71" s="20">
        <f>H71+I71</f>
        <v>713268175</v>
      </c>
      <c r="H71" s="21">
        <v>245070795</v>
      </c>
      <c r="I71" s="21">
        <v>468197380</v>
      </c>
    </row>
    <row r="72" spans="2:9" x14ac:dyDescent="0.25">
      <c r="B72" s="38"/>
      <c r="C72" s="38"/>
      <c r="D72" s="30" t="s">
        <v>61</v>
      </c>
      <c r="E72" s="30"/>
      <c r="F72" s="22"/>
      <c r="G72" s="23">
        <f>H72+I72</f>
        <v>70615926859</v>
      </c>
      <c r="H72" s="24">
        <v>20119936581</v>
      </c>
      <c r="I72" s="24">
        <v>50495990278</v>
      </c>
    </row>
    <row r="73" spans="2:9" x14ac:dyDescent="0.25">
      <c r="B73" s="38"/>
      <c r="C73" s="38"/>
      <c r="D73" s="30" t="s">
        <v>62</v>
      </c>
      <c r="E73" s="30"/>
      <c r="F73" s="22"/>
      <c r="G73" s="22"/>
      <c r="H73" s="21"/>
      <c r="I73" s="21"/>
    </row>
    <row r="74" spans="2:9" x14ac:dyDescent="0.25">
      <c r="B74" s="38"/>
      <c r="C74" s="38"/>
      <c r="D74" s="32" t="s">
        <v>63</v>
      </c>
      <c r="E74" s="32"/>
      <c r="F74" s="22"/>
      <c r="G74" s="22"/>
      <c r="H74" s="21"/>
      <c r="I74" s="21"/>
    </row>
    <row r="75" spans="2:9" x14ac:dyDescent="0.25">
      <c r="B75" s="38"/>
      <c r="C75" s="38"/>
      <c r="D75" s="32" t="s">
        <v>64</v>
      </c>
      <c r="E75" s="32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8"/>
      <c r="C76" s="38"/>
      <c r="D76" s="32" t="s">
        <v>65</v>
      </c>
      <c r="E76" s="32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8"/>
      <c r="C77" s="38"/>
      <c r="D77" s="32" t="s">
        <v>66</v>
      </c>
      <c r="E77" s="32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8"/>
      <c r="C78" s="38"/>
      <c r="D78" s="32" t="s">
        <v>67</v>
      </c>
      <c r="E78" s="32"/>
      <c r="F78" s="22"/>
      <c r="G78" s="22"/>
      <c r="H78" s="21"/>
      <c r="I78" s="21"/>
    </row>
    <row r="79" spans="2:9" x14ac:dyDescent="0.25">
      <c r="B79" s="38"/>
      <c r="C79" s="38"/>
      <c r="D79" s="32" t="s">
        <v>68</v>
      </c>
      <c r="E79" s="32"/>
      <c r="F79" s="22"/>
      <c r="G79" s="20">
        <f>H79+I79</f>
        <v>1733243075</v>
      </c>
      <c r="H79" s="21">
        <v>1733243075</v>
      </c>
      <c r="I79" s="21">
        <v>0</v>
      </c>
    </row>
    <row r="80" spans="2:9" ht="15.75" customHeight="1" x14ac:dyDescent="0.25">
      <c r="B80" s="38"/>
      <c r="C80" s="38"/>
      <c r="D80" s="32" t="s">
        <v>69</v>
      </c>
      <c r="E80" s="32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8"/>
      <c r="C81" s="38"/>
      <c r="D81" s="32" t="s">
        <v>70</v>
      </c>
      <c r="E81" s="32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8"/>
      <c r="C82" s="38"/>
      <c r="D82" s="32" t="s">
        <v>71</v>
      </c>
      <c r="E82" s="32"/>
      <c r="F82" s="22"/>
      <c r="G82" s="20">
        <f>H82+I82</f>
        <v>13546879</v>
      </c>
      <c r="H82" s="21">
        <v>13546879</v>
      </c>
      <c r="I82" s="21">
        <v>0</v>
      </c>
    </row>
    <row r="83" spans="2:9" x14ac:dyDescent="0.25">
      <c r="B83" s="38"/>
      <c r="C83" s="38"/>
      <c r="D83" s="32" t="s">
        <v>72</v>
      </c>
      <c r="E83" s="32"/>
      <c r="F83" s="22"/>
      <c r="G83" s="20">
        <f>H83+I83</f>
        <v>3115836400</v>
      </c>
      <c r="H83" s="21">
        <v>3115836400</v>
      </c>
      <c r="I83" s="21">
        <v>0</v>
      </c>
    </row>
    <row r="84" spans="2:9" x14ac:dyDescent="0.25">
      <c r="B84" s="38"/>
      <c r="C84" s="38"/>
      <c r="D84" s="30" t="s">
        <v>73</v>
      </c>
      <c r="E84" s="30"/>
      <c r="F84" s="26"/>
      <c r="G84" s="23">
        <f>H84+I84</f>
        <v>9492264403</v>
      </c>
      <c r="H84" s="24">
        <v>9492264403</v>
      </c>
      <c r="I84" s="24">
        <v>0</v>
      </c>
    </row>
    <row r="85" spans="2:9" ht="15.75" customHeight="1" x14ac:dyDescent="0.25">
      <c r="B85" s="38"/>
      <c r="C85" s="38"/>
      <c r="D85" s="30" t="s">
        <v>74</v>
      </c>
      <c r="E85" s="30"/>
      <c r="F85" s="26"/>
      <c r="G85" s="23">
        <f>H85+I85</f>
        <v>80108191262</v>
      </c>
      <c r="H85" s="24">
        <f>H72+H84</f>
        <v>29612200984</v>
      </c>
      <c r="I85" s="24">
        <f>I72+I84</f>
        <v>50495990278</v>
      </c>
    </row>
    <row r="86" spans="2:9" ht="15.75" customHeight="1" x14ac:dyDescent="0.25">
      <c r="B86" s="33">
        <v>6</v>
      </c>
      <c r="C86" s="33"/>
      <c r="D86" s="34" t="s">
        <v>160</v>
      </c>
      <c r="E86" s="34"/>
      <c r="F86" s="34"/>
      <c r="G86" s="34"/>
      <c r="H86" s="21"/>
      <c r="I86" s="21"/>
    </row>
    <row r="87" spans="2:9" x14ac:dyDescent="0.25">
      <c r="B87" s="33"/>
      <c r="C87" s="33"/>
      <c r="D87" s="35" t="s">
        <v>29</v>
      </c>
      <c r="E87" s="35"/>
      <c r="F87" s="35"/>
      <c r="G87" s="16" t="s">
        <v>30</v>
      </c>
      <c r="H87" s="21"/>
      <c r="I87" s="21"/>
    </row>
    <row r="88" spans="2:9" s="10" customFormat="1" ht="33" customHeight="1" x14ac:dyDescent="0.25">
      <c r="B88" s="33"/>
      <c r="C88" s="33"/>
      <c r="D88" s="30" t="s">
        <v>75</v>
      </c>
      <c r="E88" s="30"/>
      <c r="F88" s="30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3"/>
      <c r="C89" s="33"/>
      <c r="D89" s="32" t="s">
        <v>76</v>
      </c>
      <c r="E89" s="32"/>
      <c r="F89" s="32"/>
      <c r="G89" s="20">
        <f>H89+I89</f>
        <v>3465753</v>
      </c>
      <c r="H89" s="21">
        <v>3465753</v>
      </c>
      <c r="I89" s="21">
        <v>0</v>
      </c>
    </row>
    <row r="90" spans="2:9" ht="18" customHeight="1" x14ac:dyDescent="0.25">
      <c r="B90" s="33"/>
      <c r="C90" s="33"/>
      <c r="D90" s="32" t="s">
        <v>77</v>
      </c>
      <c r="E90" s="32"/>
      <c r="F90" s="32"/>
      <c r="G90" s="20">
        <f>H90+I90</f>
        <v>250328014</v>
      </c>
      <c r="H90" s="21">
        <v>26011984</v>
      </c>
      <c r="I90" s="21">
        <v>224316030</v>
      </c>
    </row>
    <row r="91" spans="2:9" ht="18" customHeight="1" x14ac:dyDescent="0.25">
      <c r="B91" s="33"/>
      <c r="C91" s="33"/>
      <c r="D91" s="32" t="s">
        <v>78</v>
      </c>
      <c r="E91" s="32"/>
      <c r="F91" s="32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3"/>
      <c r="C92" s="33"/>
      <c r="D92" s="32" t="s">
        <v>129</v>
      </c>
      <c r="E92" s="32"/>
      <c r="F92" s="32"/>
      <c r="G92" s="20">
        <f>H92+I92</f>
        <v>396493</v>
      </c>
      <c r="H92" s="21">
        <v>396493</v>
      </c>
      <c r="I92" s="21">
        <v>0</v>
      </c>
    </row>
    <row r="93" spans="2:9" ht="18" customHeight="1" x14ac:dyDescent="0.25">
      <c r="B93" s="33"/>
      <c r="C93" s="33"/>
      <c r="D93" s="32" t="s">
        <v>79</v>
      </c>
      <c r="E93" s="32"/>
      <c r="F93" s="32"/>
      <c r="G93" s="20">
        <f>H93+I93</f>
        <v>205228029</v>
      </c>
      <c r="H93" s="21">
        <v>203654321</v>
      </c>
      <c r="I93" s="21">
        <v>1573708</v>
      </c>
    </row>
    <row r="94" spans="2:9" ht="18" customHeight="1" x14ac:dyDescent="0.25">
      <c r="B94" s="33"/>
      <c r="C94" s="33"/>
      <c r="D94" s="32" t="s">
        <v>80</v>
      </c>
      <c r="E94" s="32"/>
      <c r="F94" s="32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3"/>
      <c r="C95" s="33"/>
      <c r="D95" s="32" t="s">
        <v>81</v>
      </c>
      <c r="E95" s="32"/>
      <c r="F95" s="32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3"/>
      <c r="C96" s="33"/>
      <c r="D96" s="32" t="s">
        <v>82</v>
      </c>
      <c r="E96" s="32"/>
      <c r="F96" s="32"/>
      <c r="G96" s="20">
        <f>H96+I96</f>
        <v>3727334499</v>
      </c>
      <c r="H96" s="21">
        <v>1893146666</v>
      </c>
      <c r="I96" s="21">
        <v>1834187833</v>
      </c>
    </row>
    <row r="97" spans="2:9" ht="18" customHeight="1" x14ac:dyDescent="0.25">
      <c r="B97" s="33"/>
      <c r="C97" s="33"/>
      <c r="D97" s="32" t="s">
        <v>83</v>
      </c>
      <c r="E97" s="32"/>
      <c r="F97" s="32"/>
      <c r="G97" s="20">
        <f>H97+I97</f>
        <v>6428330</v>
      </c>
      <c r="H97" s="21">
        <v>6428330</v>
      </c>
      <c r="I97" s="21">
        <v>0</v>
      </c>
    </row>
    <row r="98" spans="2:9" ht="18" customHeight="1" x14ac:dyDescent="0.25">
      <c r="B98" s="33"/>
      <c r="C98" s="33"/>
      <c r="D98" s="32" t="s">
        <v>84</v>
      </c>
      <c r="E98" s="32"/>
      <c r="F98" s="32"/>
      <c r="G98" s="20">
        <f>H98+I98</f>
        <v>1003608681</v>
      </c>
      <c r="H98" s="21">
        <v>1003608681</v>
      </c>
      <c r="I98" s="21">
        <v>0</v>
      </c>
    </row>
    <row r="99" spans="2:9" x14ac:dyDescent="0.25">
      <c r="B99" s="33"/>
      <c r="C99" s="33"/>
      <c r="D99" s="30" t="s">
        <v>85</v>
      </c>
      <c r="E99" s="30"/>
      <c r="F99" s="30"/>
      <c r="G99" s="23">
        <f>H99+I99</f>
        <v>5196789799</v>
      </c>
      <c r="H99" s="24">
        <v>3136712228</v>
      </c>
      <c r="I99" s="24">
        <v>2060077571</v>
      </c>
    </row>
    <row r="100" spans="2:9" s="10" customFormat="1" x14ac:dyDescent="0.25">
      <c r="B100" s="33"/>
      <c r="C100" s="33"/>
      <c r="D100" s="30" t="s">
        <v>86</v>
      </c>
      <c r="E100" s="30"/>
      <c r="F100" s="30"/>
      <c r="G100" s="27"/>
      <c r="H100" s="21"/>
      <c r="I100" s="21"/>
    </row>
    <row r="101" spans="2:9" ht="15.75" customHeight="1" x14ac:dyDescent="0.25">
      <c r="B101" s="33"/>
      <c r="C101" s="33"/>
      <c r="D101" s="32" t="s">
        <v>87</v>
      </c>
      <c r="E101" s="32"/>
      <c r="F101" s="32"/>
      <c r="G101" s="20">
        <f>H101+I101</f>
        <v>19961949</v>
      </c>
      <c r="H101" s="21">
        <v>18065785</v>
      </c>
      <c r="I101" s="21">
        <v>1896164</v>
      </c>
    </row>
    <row r="102" spans="2:9" ht="15.75" customHeight="1" x14ac:dyDescent="0.25">
      <c r="B102" s="33"/>
      <c r="C102" s="33"/>
      <c r="D102" s="32" t="s">
        <v>88</v>
      </c>
      <c r="E102" s="32"/>
      <c r="F102" s="32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3"/>
      <c r="C103" s="33"/>
      <c r="D103" s="32" t="s">
        <v>89</v>
      </c>
      <c r="E103" s="32"/>
      <c r="F103" s="32"/>
      <c r="G103" s="20">
        <f>H103+I103</f>
        <v>601204833</v>
      </c>
      <c r="H103" s="21">
        <v>546076641</v>
      </c>
      <c r="I103" s="21">
        <v>55128192</v>
      </c>
    </row>
    <row r="104" spans="2:9" ht="15.75" customHeight="1" x14ac:dyDescent="0.25">
      <c r="B104" s="33"/>
      <c r="C104" s="33"/>
      <c r="D104" s="32" t="s">
        <v>90</v>
      </c>
      <c r="E104" s="32"/>
      <c r="F104" s="32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3"/>
      <c r="C105" s="33"/>
      <c r="D105" s="32" t="s">
        <v>91</v>
      </c>
      <c r="E105" s="32"/>
      <c r="F105" s="32"/>
      <c r="G105" s="20">
        <f t="shared" si="4"/>
        <v>347738095</v>
      </c>
      <c r="H105" s="21">
        <v>187627804</v>
      </c>
      <c r="I105" s="21">
        <v>160110291</v>
      </c>
    </row>
    <row r="106" spans="2:9" ht="15.75" customHeight="1" x14ac:dyDescent="0.25">
      <c r="B106" s="33"/>
      <c r="C106" s="33"/>
      <c r="D106" s="30" t="s">
        <v>92</v>
      </c>
      <c r="E106" s="30"/>
      <c r="F106" s="30"/>
      <c r="G106" s="23">
        <f t="shared" si="4"/>
        <v>968904877</v>
      </c>
      <c r="H106" s="24">
        <v>751770230</v>
      </c>
      <c r="I106" s="24">
        <v>217134647</v>
      </c>
    </row>
    <row r="107" spans="2:9" ht="15.75" customHeight="1" x14ac:dyDescent="0.25">
      <c r="B107" s="33"/>
      <c r="C107" s="33"/>
      <c r="D107" s="32" t="s">
        <v>93</v>
      </c>
      <c r="E107" s="32"/>
      <c r="F107" s="32"/>
      <c r="G107" s="20">
        <f t="shared" si="4"/>
        <v>1348905110</v>
      </c>
      <c r="H107" s="21">
        <v>321959021</v>
      </c>
      <c r="I107" s="21">
        <v>1026946089</v>
      </c>
    </row>
    <row r="108" spans="2:9" x14ac:dyDescent="0.25">
      <c r="B108" s="33"/>
      <c r="C108" s="33"/>
      <c r="D108" s="32" t="s">
        <v>94</v>
      </c>
      <c r="E108" s="32"/>
      <c r="F108" s="32"/>
      <c r="G108" s="20">
        <f t="shared" si="4"/>
        <v>34830997</v>
      </c>
      <c r="H108" s="21">
        <v>34830997</v>
      </c>
      <c r="I108" s="21">
        <v>0</v>
      </c>
    </row>
    <row r="109" spans="2:9" x14ac:dyDescent="0.25">
      <c r="B109" s="33"/>
      <c r="C109" s="33"/>
      <c r="D109" s="32" t="s">
        <v>95</v>
      </c>
      <c r="E109" s="32"/>
      <c r="F109" s="32"/>
      <c r="G109" s="20">
        <f t="shared" si="4"/>
        <v>1227300528</v>
      </c>
      <c r="H109" s="21">
        <v>1028448999</v>
      </c>
      <c r="I109" s="21">
        <v>198851529</v>
      </c>
    </row>
    <row r="110" spans="2:9" ht="15.75" customHeight="1" x14ac:dyDescent="0.25">
      <c r="B110" s="33"/>
      <c r="C110" s="33"/>
      <c r="D110" s="30" t="s">
        <v>128</v>
      </c>
      <c r="E110" s="30"/>
      <c r="F110" s="30"/>
      <c r="G110" s="23">
        <f t="shared" si="4"/>
        <v>2611036635</v>
      </c>
      <c r="H110" s="24">
        <v>1385239017</v>
      </c>
      <c r="I110" s="24">
        <v>1225797618</v>
      </c>
    </row>
    <row r="111" spans="2:9" x14ac:dyDescent="0.25">
      <c r="B111" s="33"/>
      <c r="C111" s="33"/>
      <c r="D111" s="30" t="s">
        <v>96</v>
      </c>
      <c r="E111" s="30"/>
      <c r="F111" s="30"/>
      <c r="G111" s="23">
        <f t="shared" si="4"/>
        <v>3579941512</v>
      </c>
      <c r="H111" s="24">
        <v>2137009247</v>
      </c>
      <c r="I111" s="24">
        <v>1442932265</v>
      </c>
    </row>
    <row r="112" spans="2:9" s="10" customFormat="1" ht="26.25" customHeight="1" x14ac:dyDescent="0.25">
      <c r="B112" s="33"/>
      <c r="C112" s="33"/>
      <c r="D112" s="30" t="s">
        <v>144</v>
      </c>
      <c r="E112" s="30"/>
      <c r="F112" s="30"/>
      <c r="G112" s="23">
        <f t="shared" si="4"/>
        <v>1616848287</v>
      </c>
      <c r="H112" s="24">
        <v>999702981</v>
      </c>
      <c r="I112" s="24">
        <v>617145306</v>
      </c>
    </row>
    <row r="113" spans="2:9" ht="16.5" customHeight="1" x14ac:dyDescent="0.25">
      <c r="B113" s="33"/>
      <c r="C113" s="33"/>
      <c r="D113" s="36" t="s">
        <v>145</v>
      </c>
      <c r="E113" s="36"/>
      <c r="F113" s="36"/>
      <c r="G113" s="20">
        <f t="shared" si="4"/>
        <v>1280311935</v>
      </c>
      <c r="H113" s="21">
        <v>394706225</v>
      </c>
      <c r="I113" s="21">
        <v>885605710</v>
      </c>
    </row>
    <row r="114" spans="2:9" ht="16.5" customHeight="1" x14ac:dyDescent="0.25">
      <c r="B114" s="33"/>
      <c r="C114" s="33"/>
      <c r="D114" s="36" t="s">
        <v>146</v>
      </c>
      <c r="E114" s="36"/>
      <c r="F114" s="36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3"/>
      <c r="C115" s="33"/>
      <c r="D115" s="37" t="s">
        <v>147</v>
      </c>
      <c r="E115" s="37"/>
      <c r="F115" s="37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33"/>
      <c r="C116" s="33"/>
      <c r="D116" s="36" t="s">
        <v>148</v>
      </c>
      <c r="E116" s="36"/>
      <c r="F116" s="36"/>
      <c r="G116" s="20">
        <f>H116+I116</f>
        <v>355090306</v>
      </c>
      <c r="H116" s="21">
        <v>238626007</v>
      </c>
      <c r="I116" s="21">
        <v>116464299</v>
      </c>
    </row>
    <row r="117" spans="2:9" s="10" customFormat="1" x14ac:dyDescent="0.25">
      <c r="B117" s="33"/>
      <c r="C117" s="33"/>
      <c r="D117" s="30" t="s">
        <v>97</v>
      </c>
      <c r="E117" s="30"/>
      <c r="F117" s="30"/>
      <c r="G117" s="20"/>
      <c r="H117" s="21"/>
      <c r="I117" s="21"/>
    </row>
    <row r="118" spans="2:9" ht="15.75" customHeight="1" x14ac:dyDescent="0.25">
      <c r="B118" s="33"/>
      <c r="C118" s="33"/>
      <c r="D118" s="32" t="s">
        <v>98</v>
      </c>
      <c r="E118" s="32"/>
      <c r="F118" s="32"/>
      <c r="G118" s="20">
        <f t="shared" si="4"/>
        <v>284205035</v>
      </c>
      <c r="H118" s="21">
        <v>221906417</v>
      </c>
      <c r="I118" s="21">
        <v>62298618</v>
      </c>
    </row>
    <row r="119" spans="2:9" x14ac:dyDescent="0.25">
      <c r="B119" s="33"/>
      <c r="C119" s="33"/>
      <c r="D119" s="32" t="s">
        <v>99</v>
      </c>
      <c r="E119" s="32"/>
      <c r="F119" s="32"/>
      <c r="G119" s="20">
        <f t="shared" si="4"/>
        <v>996930329</v>
      </c>
      <c r="H119" s="21">
        <v>-344992287</v>
      </c>
      <c r="I119" s="21">
        <v>1341922616</v>
      </c>
    </row>
    <row r="120" spans="2:9" ht="15.75" customHeight="1" x14ac:dyDescent="0.25">
      <c r="B120" s="33"/>
      <c r="C120" s="33"/>
      <c r="D120" s="32" t="s">
        <v>100</v>
      </c>
      <c r="E120" s="32"/>
      <c r="F120" s="32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3"/>
      <c r="C121" s="33"/>
      <c r="D121" s="32" t="s">
        <v>101</v>
      </c>
      <c r="E121" s="32"/>
      <c r="F121" s="32"/>
      <c r="G121" s="20">
        <f t="shared" si="4"/>
        <v>1423584</v>
      </c>
      <c r="H121" s="21">
        <v>1104960</v>
      </c>
      <c r="I121" s="21">
        <v>318624</v>
      </c>
    </row>
    <row r="122" spans="2:9" ht="15.75" customHeight="1" x14ac:dyDescent="0.25">
      <c r="B122" s="33"/>
      <c r="C122" s="33"/>
      <c r="D122" s="32" t="s">
        <v>154</v>
      </c>
      <c r="E122" s="32"/>
      <c r="F122" s="32"/>
      <c r="G122" s="20">
        <f t="shared" si="4"/>
        <v>59656423</v>
      </c>
      <c r="H122" s="21">
        <v>59599953</v>
      </c>
      <c r="I122" s="21">
        <v>56470</v>
      </c>
    </row>
    <row r="123" spans="2:9" ht="15.75" customHeight="1" x14ac:dyDescent="0.25">
      <c r="B123" s="33"/>
      <c r="C123" s="33"/>
      <c r="D123" s="32" t="s">
        <v>155</v>
      </c>
      <c r="E123" s="32"/>
      <c r="F123" s="32"/>
      <c r="G123" s="20">
        <f t="shared" si="4"/>
        <v>942157306</v>
      </c>
      <c r="H123" s="21">
        <v>311203990</v>
      </c>
      <c r="I123" s="21">
        <v>630953316</v>
      </c>
    </row>
    <row r="124" spans="2:9" x14ac:dyDescent="0.25">
      <c r="B124" s="33"/>
      <c r="C124" s="33"/>
      <c r="D124" s="32" t="s">
        <v>156</v>
      </c>
      <c r="E124" s="32"/>
      <c r="F124" s="32"/>
      <c r="G124" s="20">
        <f t="shared" si="4"/>
        <v>297949464</v>
      </c>
      <c r="H124" s="21">
        <v>273256738</v>
      </c>
      <c r="I124" s="21">
        <v>24692726</v>
      </c>
    </row>
    <row r="125" spans="2:9" x14ac:dyDescent="0.25">
      <c r="B125" s="33"/>
      <c r="C125" s="33"/>
      <c r="D125" s="32" t="s">
        <v>157</v>
      </c>
      <c r="E125" s="32"/>
      <c r="F125" s="32"/>
      <c r="G125" s="23">
        <f t="shared" si="4"/>
        <v>2582322141</v>
      </c>
      <c r="H125" s="24">
        <v>522079771</v>
      </c>
      <c r="I125" s="24">
        <v>2060242370</v>
      </c>
    </row>
    <row r="126" spans="2:9" s="10" customFormat="1" x14ac:dyDescent="0.25">
      <c r="B126" s="33"/>
      <c r="C126" s="33"/>
      <c r="D126" s="30" t="s">
        <v>102</v>
      </c>
      <c r="E126" s="30"/>
      <c r="F126" s="30"/>
      <c r="G126" s="27"/>
      <c r="H126" s="21"/>
      <c r="I126" s="21"/>
    </row>
    <row r="127" spans="2:9" ht="15.75" customHeight="1" x14ac:dyDescent="0.25">
      <c r="B127" s="33"/>
      <c r="C127" s="33"/>
      <c r="D127" s="32" t="s">
        <v>103</v>
      </c>
      <c r="E127" s="32"/>
      <c r="F127" s="32"/>
      <c r="G127" s="20">
        <f t="shared" si="4"/>
        <v>152878545</v>
      </c>
      <c r="H127" s="21">
        <v>100548022</v>
      </c>
      <c r="I127" s="21">
        <v>52330523</v>
      </c>
    </row>
    <row r="128" spans="2:9" ht="15.75" customHeight="1" x14ac:dyDescent="0.25">
      <c r="B128" s="33"/>
      <c r="C128" s="33"/>
      <c r="D128" s="32" t="s">
        <v>104</v>
      </c>
      <c r="E128" s="32"/>
      <c r="F128" s="32"/>
      <c r="G128" s="20">
        <f t="shared" si="4"/>
        <v>683377011</v>
      </c>
      <c r="H128" s="21">
        <v>-613637321</v>
      </c>
      <c r="I128" s="21">
        <v>1297014332</v>
      </c>
    </row>
    <row r="129" spans="2:9" ht="15.75" customHeight="1" x14ac:dyDescent="0.25">
      <c r="B129" s="33"/>
      <c r="C129" s="33"/>
      <c r="D129" s="32" t="s">
        <v>105</v>
      </c>
      <c r="E129" s="32"/>
      <c r="F129" s="32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3"/>
      <c r="C130" s="33"/>
      <c r="D130" s="32" t="s">
        <v>106</v>
      </c>
      <c r="E130" s="32"/>
      <c r="F130" s="32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3"/>
      <c r="C131" s="33"/>
      <c r="D131" s="32" t="s">
        <v>107</v>
      </c>
      <c r="E131" s="32"/>
      <c r="F131" s="32"/>
      <c r="G131" s="20">
        <f t="shared" si="4"/>
        <v>2315863</v>
      </c>
      <c r="H131" s="21">
        <v>1404188</v>
      </c>
      <c r="I131" s="21">
        <v>911675</v>
      </c>
    </row>
    <row r="132" spans="2:9" x14ac:dyDescent="0.25">
      <c r="B132" s="33"/>
      <c r="C132" s="33"/>
      <c r="D132" s="32" t="s">
        <v>108</v>
      </c>
      <c r="E132" s="32"/>
      <c r="F132" s="32"/>
      <c r="G132" s="23">
        <f t="shared" si="4"/>
        <v>838721193</v>
      </c>
      <c r="H132" s="24">
        <v>-511535337</v>
      </c>
      <c r="I132" s="24">
        <v>1350256530</v>
      </c>
    </row>
    <row r="133" spans="2:9" s="10" customFormat="1" ht="15.75" customHeight="1" x14ac:dyDescent="0.25">
      <c r="B133" s="33"/>
      <c r="C133" s="33"/>
      <c r="D133" s="30" t="s">
        <v>109</v>
      </c>
      <c r="E133" s="30"/>
      <c r="F133" s="30"/>
      <c r="G133" s="23">
        <f t="shared" si="4"/>
        <v>1721281888</v>
      </c>
      <c r="H133" s="24">
        <v>1396220751</v>
      </c>
      <c r="I133" s="24">
        <v>325061137</v>
      </c>
    </row>
    <row r="134" spans="2:9" s="10" customFormat="1" x14ac:dyDescent="0.25">
      <c r="B134" s="33"/>
      <c r="C134" s="33"/>
      <c r="D134" s="30" t="s">
        <v>110</v>
      </c>
      <c r="E134" s="30"/>
      <c r="F134" s="30"/>
      <c r="G134" s="27"/>
      <c r="H134" s="21"/>
      <c r="I134" s="21"/>
    </row>
    <row r="135" spans="2:9" ht="15.75" customHeight="1" x14ac:dyDescent="0.25">
      <c r="B135" s="33"/>
      <c r="C135" s="33"/>
      <c r="D135" s="32" t="s">
        <v>111</v>
      </c>
      <c r="E135" s="32"/>
      <c r="F135" s="32"/>
      <c r="G135" s="20">
        <f t="shared" si="4"/>
        <v>477799297</v>
      </c>
      <c r="H135" s="21">
        <v>477799297</v>
      </c>
      <c r="I135" s="21">
        <v>0</v>
      </c>
    </row>
    <row r="136" spans="2:9" ht="15.75" customHeight="1" x14ac:dyDescent="0.25">
      <c r="B136" s="33"/>
      <c r="C136" s="33"/>
      <c r="D136" s="32" t="s">
        <v>112</v>
      </c>
      <c r="E136" s="32"/>
      <c r="F136" s="32"/>
      <c r="G136" s="20">
        <f t="shared" si="4"/>
        <v>62841050</v>
      </c>
      <c r="H136" s="21">
        <v>62841050</v>
      </c>
      <c r="I136" s="21">
        <v>0</v>
      </c>
    </row>
    <row r="137" spans="2:9" ht="15.75" customHeight="1" x14ac:dyDescent="0.25">
      <c r="B137" s="33"/>
      <c r="C137" s="33"/>
      <c r="D137" s="32" t="s">
        <v>113</v>
      </c>
      <c r="E137" s="32"/>
      <c r="F137" s="32"/>
      <c r="G137" s="20">
        <f t="shared" si="4"/>
        <v>10791623</v>
      </c>
      <c r="H137" s="21">
        <v>10791623</v>
      </c>
      <c r="I137" s="21">
        <v>0</v>
      </c>
    </row>
    <row r="138" spans="2:9" x14ac:dyDescent="0.25">
      <c r="B138" s="33"/>
      <c r="C138" s="33"/>
      <c r="D138" s="32" t="s">
        <v>114</v>
      </c>
      <c r="E138" s="32"/>
      <c r="F138" s="32"/>
      <c r="G138" s="20">
        <f t="shared" si="4"/>
        <v>20639997</v>
      </c>
      <c r="H138" s="21">
        <v>20639997</v>
      </c>
      <c r="I138" s="21">
        <v>0</v>
      </c>
    </row>
    <row r="139" spans="2:9" x14ac:dyDescent="0.25">
      <c r="B139" s="33"/>
      <c r="C139" s="33"/>
      <c r="D139" s="32" t="s">
        <v>115</v>
      </c>
      <c r="E139" s="32"/>
      <c r="F139" s="32"/>
      <c r="G139" s="20">
        <f t="shared" si="4"/>
        <v>51323243</v>
      </c>
      <c r="H139" s="21">
        <v>51323243</v>
      </c>
      <c r="I139" s="21">
        <v>0</v>
      </c>
    </row>
    <row r="140" spans="2:9" x14ac:dyDescent="0.25">
      <c r="B140" s="33"/>
      <c r="C140" s="33"/>
      <c r="D140" s="32" t="s">
        <v>116</v>
      </c>
      <c r="E140" s="32"/>
      <c r="F140" s="32"/>
      <c r="G140" s="20">
        <f t="shared" si="4"/>
        <v>55080081</v>
      </c>
      <c r="H140" s="21">
        <v>55080081</v>
      </c>
      <c r="I140" s="21">
        <v>0</v>
      </c>
    </row>
    <row r="141" spans="2:9" ht="15.75" customHeight="1" x14ac:dyDescent="0.25">
      <c r="B141" s="33"/>
      <c r="C141" s="33"/>
      <c r="D141" s="32" t="s">
        <v>117</v>
      </c>
      <c r="E141" s="32"/>
      <c r="F141" s="32"/>
      <c r="G141" s="20">
        <f t="shared" si="4"/>
        <v>98928047</v>
      </c>
      <c r="H141" s="21">
        <v>98928047</v>
      </c>
      <c r="I141" s="21">
        <v>0</v>
      </c>
    </row>
    <row r="142" spans="2:9" x14ac:dyDescent="0.25">
      <c r="B142" s="33"/>
      <c r="C142" s="33"/>
      <c r="D142" s="30" t="s">
        <v>118</v>
      </c>
      <c r="E142" s="30"/>
      <c r="F142" s="30"/>
      <c r="G142" s="23">
        <f t="shared" si="4"/>
        <v>777403338</v>
      </c>
      <c r="H142" s="24">
        <v>777403338</v>
      </c>
      <c r="I142" s="24">
        <v>0</v>
      </c>
    </row>
    <row r="143" spans="2:9" s="10" customFormat="1" ht="15.75" customHeight="1" x14ac:dyDescent="0.25">
      <c r="B143" s="33"/>
      <c r="C143" s="33"/>
      <c r="D143" s="30" t="s">
        <v>119</v>
      </c>
      <c r="E143" s="30"/>
      <c r="F143" s="30"/>
      <c r="G143" s="27"/>
      <c r="H143" s="21"/>
      <c r="I143" s="21"/>
    </row>
    <row r="144" spans="2:9" s="10" customFormat="1" ht="27.75" customHeight="1" x14ac:dyDescent="0.25">
      <c r="B144" s="33"/>
      <c r="C144" s="33"/>
      <c r="D144" s="30" t="s">
        <v>120</v>
      </c>
      <c r="E144" s="30"/>
      <c r="F144" s="30"/>
      <c r="G144" s="23">
        <f t="shared" si="4"/>
        <v>943878550</v>
      </c>
      <c r="H144" s="24">
        <v>618817413</v>
      </c>
      <c r="I144" s="24">
        <v>325061137</v>
      </c>
    </row>
    <row r="145" spans="2:9" x14ac:dyDescent="0.25">
      <c r="B145" s="33"/>
      <c r="C145" s="33"/>
      <c r="D145" s="32" t="s">
        <v>121</v>
      </c>
      <c r="E145" s="32"/>
      <c r="F145" s="32"/>
      <c r="G145" s="20">
        <f t="shared" si="4"/>
        <v>175505725</v>
      </c>
      <c r="H145" s="21">
        <v>175505725</v>
      </c>
      <c r="I145" s="21">
        <v>0</v>
      </c>
    </row>
    <row r="146" spans="2:9" s="10" customFormat="1" ht="15.75" customHeight="1" x14ac:dyDescent="0.25">
      <c r="B146" s="33"/>
      <c r="C146" s="33"/>
      <c r="D146" s="30" t="s">
        <v>122</v>
      </c>
      <c r="E146" s="30"/>
      <c r="F146" s="30"/>
      <c r="G146" s="23">
        <f t="shared" si="4"/>
        <v>768372825</v>
      </c>
      <c r="H146" s="24">
        <v>443311688</v>
      </c>
      <c r="I146" s="24">
        <v>325061137</v>
      </c>
    </row>
    <row r="147" spans="2:9" ht="15.75" customHeight="1" x14ac:dyDescent="0.25">
      <c r="B147" s="33"/>
      <c r="C147" s="33"/>
      <c r="D147" s="32" t="s">
        <v>123</v>
      </c>
      <c r="E147" s="32"/>
      <c r="F147" s="32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3"/>
      <c r="C148" s="33"/>
      <c r="D148" s="32" t="s">
        <v>124</v>
      </c>
      <c r="E148" s="32"/>
      <c r="F148" s="32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3"/>
      <c r="C149" s="33"/>
      <c r="D149" s="30" t="s">
        <v>125</v>
      </c>
      <c r="E149" s="30"/>
      <c r="F149" s="30"/>
      <c r="G149" s="23">
        <f t="shared" si="4"/>
        <v>768372825</v>
      </c>
      <c r="H149" s="24">
        <v>443311688</v>
      </c>
      <c r="I149" s="24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25419-984B-4056-9EB7-3C41CB75E235}">
  <dimension ref="A1:I158"/>
  <sheetViews>
    <sheetView topLeftCell="A25" zoomScale="130" zoomScaleNormal="130" workbookViewId="0">
      <selection activeCell="H149" sqref="H149:I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1" t="s">
        <v>161</v>
      </c>
      <c r="B1" s="71"/>
      <c r="C1" s="71"/>
      <c r="D1" s="71"/>
      <c r="E1" s="71"/>
      <c r="F1" s="71"/>
      <c r="G1" s="71"/>
    </row>
    <row r="2" spans="1:7" ht="15.75" customHeight="1" thickBot="1" x14ac:dyDescent="0.3">
      <c r="A2" s="71"/>
      <c r="B2" s="71"/>
      <c r="C2" s="71"/>
      <c r="D2" s="71"/>
      <c r="E2" s="71"/>
      <c r="F2" s="71"/>
      <c r="G2" s="71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130</v>
      </c>
      <c r="E4" s="41" t="s">
        <v>1</v>
      </c>
      <c r="F4" s="42"/>
      <c r="G4" s="43"/>
    </row>
    <row r="5" spans="1:7" ht="15.75" thickBot="1" x14ac:dyDescent="0.3">
      <c r="B5" s="52"/>
      <c r="C5" s="53"/>
      <c r="D5" s="1" t="s">
        <v>2</v>
      </c>
      <c r="E5" s="41" t="s">
        <v>3</v>
      </c>
      <c r="F5" s="42"/>
      <c r="G5" s="43"/>
    </row>
    <row r="6" spans="1:7" ht="15.75" thickBot="1" x14ac:dyDescent="0.3">
      <c r="B6" s="54"/>
      <c r="C6" s="55"/>
      <c r="D6" s="1" t="s">
        <v>4</v>
      </c>
      <c r="E6" s="41" t="s">
        <v>5</v>
      </c>
      <c r="F6" s="42"/>
      <c r="G6" s="43"/>
    </row>
    <row r="7" spans="1:7" ht="15.75" thickBot="1" x14ac:dyDescent="0.3">
      <c r="B7" s="50">
        <v>2</v>
      </c>
      <c r="C7" s="51"/>
      <c r="D7" s="56" t="s">
        <v>6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7</v>
      </c>
      <c r="E8" s="47" t="s">
        <v>8</v>
      </c>
      <c r="F8" s="48"/>
      <c r="G8" s="49"/>
    </row>
    <row r="9" spans="1:7" ht="15" customHeight="1" thickBot="1" x14ac:dyDescent="0.3">
      <c r="B9" s="52"/>
      <c r="C9" s="53"/>
      <c r="D9" s="2" t="s">
        <v>9</v>
      </c>
      <c r="E9" s="47" t="s">
        <v>10</v>
      </c>
      <c r="F9" s="48"/>
      <c r="G9" s="49"/>
    </row>
    <row r="10" spans="1:7" ht="15.75" thickBot="1" x14ac:dyDescent="0.3">
      <c r="B10" s="52"/>
      <c r="C10" s="53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54"/>
      <c r="C11" s="55"/>
      <c r="D11" s="1" t="s">
        <v>13</v>
      </c>
      <c r="E11" s="70" t="s">
        <v>127</v>
      </c>
      <c r="F11" s="42"/>
      <c r="G11" s="43"/>
    </row>
    <row r="12" spans="1:7" ht="15.75" thickBot="1" x14ac:dyDescent="0.3">
      <c r="B12" s="50">
        <v>3</v>
      </c>
      <c r="C12" s="51"/>
      <c r="D12" s="56" t="s">
        <v>14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52"/>
      <c r="C14" s="53"/>
      <c r="D14" s="1" t="s">
        <v>16</v>
      </c>
      <c r="E14" s="59">
        <v>1.6103000200000399E+19</v>
      </c>
      <c r="F14" s="60"/>
      <c r="G14" s="61"/>
    </row>
    <row r="15" spans="1:7" ht="15.75" thickBot="1" x14ac:dyDescent="0.3">
      <c r="B15" s="54"/>
      <c r="C15" s="55"/>
      <c r="D15" s="1" t="s">
        <v>17</v>
      </c>
      <c r="E15" s="62" t="s">
        <v>126</v>
      </c>
      <c r="F15" s="63"/>
      <c r="G15" s="64"/>
    </row>
    <row r="16" spans="1:7" ht="15.75" customHeight="1" thickBot="1" x14ac:dyDescent="0.3">
      <c r="B16" s="50">
        <v>4</v>
      </c>
      <c r="C16" s="51"/>
      <c r="D16" s="56" t="s">
        <v>18</v>
      </c>
      <c r="E16" s="57"/>
      <c r="F16" s="57"/>
      <c r="G16" s="58"/>
    </row>
    <row r="17" spans="2:9" ht="15" customHeight="1" x14ac:dyDescent="0.25">
      <c r="B17" s="52"/>
      <c r="C17" s="53"/>
      <c r="D17" s="65" t="s">
        <v>19</v>
      </c>
      <c r="E17" s="47" t="s">
        <v>20</v>
      </c>
      <c r="F17" s="48"/>
      <c r="G17" s="49"/>
    </row>
    <row r="18" spans="2:9" ht="15.75" thickBot="1" x14ac:dyDescent="0.3">
      <c r="B18" s="52"/>
      <c r="C18" s="53"/>
      <c r="D18" s="66"/>
      <c r="E18" s="67" t="s">
        <v>21</v>
      </c>
      <c r="F18" s="68"/>
      <c r="G18" s="69"/>
    </row>
    <row r="19" spans="2:9" ht="26.25" thickBot="1" x14ac:dyDescent="0.3">
      <c r="B19" s="52"/>
      <c r="C19" s="53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52"/>
      <c r="C20" s="53"/>
      <c r="D20" s="44" t="s">
        <v>24</v>
      </c>
      <c r="E20" s="45"/>
      <c r="F20" s="45"/>
      <c r="G20" s="46"/>
    </row>
    <row r="21" spans="2:9" ht="15.75" thickBot="1" x14ac:dyDescent="0.3">
      <c r="B21" s="52"/>
      <c r="C21" s="53"/>
      <c r="D21" s="4" t="s">
        <v>25</v>
      </c>
      <c r="E21" s="41">
        <v>144</v>
      </c>
      <c r="F21" s="42"/>
      <c r="G21" s="43"/>
    </row>
    <row r="22" spans="2:9" ht="15.75" thickBot="1" x14ac:dyDescent="0.3">
      <c r="B22" s="52"/>
      <c r="C22" s="53"/>
      <c r="D22" s="4" t="s">
        <v>26</v>
      </c>
      <c r="E22" s="41">
        <v>1150</v>
      </c>
      <c r="F22" s="42"/>
      <c r="G22" s="43"/>
    </row>
    <row r="23" spans="2:9" ht="15.75" thickBot="1" x14ac:dyDescent="0.3">
      <c r="B23" s="52"/>
      <c r="C23" s="53"/>
      <c r="D23" s="4" t="s">
        <v>27</v>
      </c>
      <c r="E23" s="41">
        <v>96120</v>
      </c>
      <c r="F23" s="42"/>
      <c r="G23" s="43"/>
    </row>
    <row r="24" spans="2:9" x14ac:dyDescent="0.25">
      <c r="B24" s="52"/>
      <c r="C24" s="53"/>
      <c r="D24" s="13" t="s">
        <v>28</v>
      </c>
      <c r="E24" s="47">
        <v>1726266</v>
      </c>
      <c r="F24" s="48"/>
      <c r="G24" s="49"/>
    </row>
    <row r="25" spans="2:9" ht="15.75" customHeight="1" x14ac:dyDescent="0.25">
      <c r="B25" s="38">
        <v>5</v>
      </c>
      <c r="C25" s="38"/>
      <c r="D25" s="34" t="s">
        <v>162</v>
      </c>
      <c r="E25" s="34"/>
      <c r="F25" s="34"/>
      <c r="G25" s="34"/>
      <c r="H25" s="15"/>
      <c r="I25" s="15"/>
    </row>
    <row r="26" spans="2:9" ht="15.75" customHeight="1" x14ac:dyDescent="0.25">
      <c r="B26" s="38"/>
      <c r="C26" s="38"/>
      <c r="D26" s="35" t="s">
        <v>29</v>
      </c>
      <c r="E26" s="35"/>
      <c r="F26" s="39" t="s">
        <v>30</v>
      </c>
      <c r="G26" s="39"/>
      <c r="H26" s="15"/>
      <c r="I26" s="15"/>
    </row>
    <row r="27" spans="2:9" ht="33" customHeight="1" x14ac:dyDescent="0.25">
      <c r="B27" s="38"/>
      <c r="C27" s="38"/>
      <c r="D27" s="38" t="s">
        <v>31</v>
      </c>
      <c r="E27" s="38"/>
      <c r="F27" s="40" t="s">
        <v>150</v>
      </c>
      <c r="G27" s="40"/>
      <c r="H27" s="17" t="s">
        <v>151</v>
      </c>
      <c r="I27" s="18" t="s">
        <v>152</v>
      </c>
    </row>
    <row r="28" spans="2:9" ht="15.75" customHeight="1" x14ac:dyDescent="0.25">
      <c r="B28" s="38"/>
      <c r="C28" s="38"/>
      <c r="D28" s="32" t="s">
        <v>32</v>
      </c>
      <c r="E28" s="32"/>
      <c r="F28" s="19"/>
      <c r="G28" s="20">
        <f>H28+I28</f>
        <v>1590278136</v>
      </c>
      <c r="H28" s="21">
        <v>461058073</v>
      </c>
      <c r="I28" s="21">
        <v>1129220063</v>
      </c>
    </row>
    <row r="29" spans="2:9" x14ac:dyDescent="0.25">
      <c r="B29" s="38"/>
      <c r="C29" s="38"/>
      <c r="D29" s="32" t="s">
        <v>33</v>
      </c>
      <c r="E29" s="32"/>
      <c r="F29" s="19"/>
      <c r="G29" s="20">
        <f>H29+I29</f>
        <v>1048210208</v>
      </c>
      <c r="H29" s="21">
        <v>1027250679</v>
      </c>
      <c r="I29" s="21">
        <v>20959529</v>
      </c>
    </row>
    <row r="30" spans="2:9" ht="15.75" customHeight="1" x14ac:dyDescent="0.25">
      <c r="B30" s="38"/>
      <c r="C30" s="38"/>
      <c r="D30" s="32" t="s">
        <v>34</v>
      </c>
      <c r="E30" s="32"/>
      <c r="F30" s="19"/>
      <c r="G30" s="20">
        <f>H30+I30</f>
        <v>6743503765</v>
      </c>
      <c r="H30" s="21">
        <v>599537985</v>
      </c>
      <c r="I30" s="21">
        <v>6143965780</v>
      </c>
    </row>
    <row r="31" spans="2:9" x14ac:dyDescent="0.25">
      <c r="B31" s="38"/>
      <c r="C31" s="38"/>
      <c r="D31" s="32" t="s">
        <v>35</v>
      </c>
      <c r="E31" s="32"/>
      <c r="F31" s="19"/>
      <c r="G31" s="22"/>
      <c r="H31" s="21"/>
      <c r="I31" s="21"/>
    </row>
    <row r="32" spans="2:9" x14ac:dyDescent="0.25">
      <c r="B32" s="38"/>
      <c r="C32" s="38"/>
      <c r="D32" s="32" t="s">
        <v>131</v>
      </c>
      <c r="E32" s="32"/>
      <c r="F32" s="20">
        <f>H32+I32</f>
        <v>4486234296</v>
      </c>
      <c r="G32" s="22"/>
      <c r="H32" s="21">
        <v>4084160000</v>
      </c>
      <c r="I32" s="21">
        <v>402074296</v>
      </c>
    </row>
    <row r="33" spans="2:9" ht="15.75" customHeight="1" x14ac:dyDescent="0.25">
      <c r="B33" s="38"/>
      <c r="C33" s="38"/>
      <c r="D33" s="32" t="s">
        <v>36</v>
      </c>
      <c r="E33" s="32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8"/>
      <c r="C34" s="38"/>
      <c r="D34" s="32" t="s">
        <v>37</v>
      </c>
      <c r="E34" s="32"/>
      <c r="F34" s="20">
        <f>H34+I34</f>
        <v>0</v>
      </c>
      <c r="G34" s="22"/>
      <c r="H34" s="21"/>
      <c r="I34" s="21"/>
    </row>
    <row r="35" spans="2:9" ht="24" customHeight="1" x14ac:dyDescent="0.25">
      <c r="B35" s="38"/>
      <c r="C35" s="38"/>
      <c r="D35" s="32" t="s">
        <v>136</v>
      </c>
      <c r="E35" s="32"/>
      <c r="F35" s="20">
        <f>H35+I35</f>
        <v>-112300449</v>
      </c>
      <c r="G35" s="22"/>
      <c r="H35" s="21">
        <v>-136195474</v>
      </c>
      <c r="I35" s="21">
        <v>23895025</v>
      </c>
    </row>
    <row r="36" spans="2:9" ht="15.75" customHeight="1" x14ac:dyDescent="0.25">
      <c r="B36" s="38"/>
      <c r="C36" s="38"/>
      <c r="D36" s="32" t="s">
        <v>153</v>
      </c>
      <c r="E36" s="32"/>
      <c r="F36" s="19"/>
      <c r="G36" s="20">
        <f>H36+I36</f>
        <v>4373933847</v>
      </c>
      <c r="H36" s="21">
        <v>3947964526</v>
      </c>
      <c r="I36" s="21">
        <v>425969321</v>
      </c>
    </row>
    <row r="37" spans="2:9" x14ac:dyDescent="0.25">
      <c r="B37" s="38"/>
      <c r="C37" s="38"/>
      <c r="D37" s="32" t="s">
        <v>135</v>
      </c>
      <c r="E37" s="32"/>
      <c r="F37" s="20">
        <f>H37+I37</f>
        <v>970559047</v>
      </c>
      <c r="G37" s="22"/>
      <c r="H37" s="21">
        <v>967297847</v>
      </c>
      <c r="I37" s="21">
        <v>3261200</v>
      </c>
    </row>
    <row r="38" spans="2:9" x14ac:dyDescent="0.25">
      <c r="B38" s="38"/>
      <c r="C38" s="38"/>
      <c r="D38" s="32" t="s">
        <v>134</v>
      </c>
      <c r="E38" s="32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8"/>
      <c r="C39" s="38"/>
      <c r="D39" s="32" t="s">
        <v>132</v>
      </c>
      <c r="E39" s="32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8"/>
      <c r="C40" s="38"/>
      <c r="D40" s="32" t="s">
        <v>133</v>
      </c>
      <c r="E40" s="32"/>
      <c r="F40" s="22"/>
      <c r="G40" s="20">
        <f>H40+I40</f>
        <v>967338293</v>
      </c>
      <c r="H40" s="21">
        <v>964077093</v>
      </c>
      <c r="I40" s="21">
        <v>3261200</v>
      </c>
    </row>
    <row r="41" spans="2:9" ht="15.75" customHeight="1" x14ac:dyDescent="0.25">
      <c r="B41" s="38"/>
      <c r="C41" s="38"/>
      <c r="D41" s="32" t="s">
        <v>38</v>
      </c>
      <c r="E41" s="32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8"/>
      <c r="C42" s="38"/>
      <c r="D42" s="32" t="s">
        <v>39</v>
      </c>
      <c r="E42" s="32"/>
      <c r="F42" s="22"/>
      <c r="G42" s="22"/>
      <c r="H42" s="21"/>
      <c r="I42" s="21"/>
    </row>
    <row r="43" spans="2:9" x14ac:dyDescent="0.25">
      <c r="B43" s="38"/>
      <c r="C43" s="38"/>
      <c r="D43" s="32" t="s">
        <v>137</v>
      </c>
      <c r="E43" s="32"/>
      <c r="F43" s="20">
        <f>H43+I43</f>
        <v>62979799976</v>
      </c>
      <c r="G43" s="22"/>
      <c r="H43" s="21">
        <v>21361656535</v>
      </c>
      <c r="I43" s="21">
        <v>41618143441</v>
      </c>
    </row>
    <row r="44" spans="2:9" ht="32.25" customHeight="1" x14ac:dyDescent="0.25">
      <c r="B44" s="38"/>
      <c r="C44" s="38"/>
      <c r="D44" s="32" t="s">
        <v>40</v>
      </c>
      <c r="E44" s="32"/>
      <c r="F44" s="20">
        <f>H44+I44</f>
        <v>1560011143</v>
      </c>
      <c r="G44" s="22"/>
      <c r="H44" s="21">
        <v>517278483</v>
      </c>
      <c r="I44" s="21">
        <v>1042732660</v>
      </c>
    </row>
    <row r="45" spans="2:9" ht="15.75" customHeight="1" x14ac:dyDescent="0.25">
      <c r="B45" s="38"/>
      <c r="C45" s="38"/>
      <c r="D45" s="32" t="s">
        <v>138</v>
      </c>
      <c r="E45" s="32"/>
      <c r="F45" s="22"/>
      <c r="G45" s="20">
        <f>H45+I45</f>
        <v>61419788833</v>
      </c>
      <c r="H45" s="21">
        <v>20844378052</v>
      </c>
      <c r="I45" s="21">
        <v>40575410781</v>
      </c>
    </row>
    <row r="46" spans="2:9" x14ac:dyDescent="0.25">
      <c r="B46" s="38"/>
      <c r="C46" s="38"/>
      <c r="D46" s="32" t="s">
        <v>41</v>
      </c>
      <c r="E46" s="32"/>
      <c r="F46" s="22"/>
      <c r="G46" s="22"/>
      <c r="H46" s="21"/>
      <c r="I46" s="21"/>
    </row>
    <row r="47" spans="2:9" ht="26.25" customHeight="1" x14ac:dyDescent="0.25">
      <c r="B47" s="38"/>
      <c r="C47" s="38"/>
      <c r="D47" s="32" t="s">
        <v>42</v>
      </c>
      <c r="E47" s="32"/>
      <c r="F47" s="22"/>
      <c r="G47" s="22"/>
      <c r="H47" s="21"/>
      <c r="I47" s="21"/>
    </row>
    <row r="48" spans="2:9" ht="15.75" customHeight="1" x14ac:dyDescent="0.25">
      <c r="B48" s="38"/>
      <c r="C48" s="38"/>
      <c r="D48" s="32" t="s">
        <v>43</v>
      </c>
      <c r="E48" s="32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8"/>
      <c r="C49" s="38"/>
      <c r="D49" s="32" t="s">
        <v>44</v>
      </c>
      <c r="E49" s="32"/>
      <c r="F49" s="22"/>
      <c r="G49" s="20">
        <f>H49+I49</f>
        <v>192578100</v>
      </c>
      <c r="H49" s="21">
        <v>0</v>
      </c>
      <c r="I49" s="21">
        <v>192578100</v>
      </c>
    </row>
    <row r="50" spans="2:9" x14ac:dyDescent="0.25">
      <c r="B50" s="38"/>
      <c r="C50" s="38"/>
      <c r="D50" s="32" t="s">
        <v>45</v>
      </c>
      <c r="E50" s="32"/>
      <c r="F50" s="22"/>
      <c r="G50" s="20">
        <f>H50+I50</f>
        <v>3244331080</v>
      </c>
      <c r="H50" s="21">
        <v>3244331080</v>
      </c>
      <c r="I50" s="21">
        <v>0</v>
      </c>
    </row>
    <row r="51" spans="2:9" ht="15.75" customHeight="1" x14ac:dyDescent="0.25">
      <c r="B51" s="38"/>
      <c r="C51" s="38"/>
      <c r="D51" s="32" t="s">
        <v>46</v>
      </c>
      <c r="E51" s="32"/>
      <c r="F51" s="22"/>
      <c r="G51" s="20">
        <f>H51+I51</f>
        <v>3794520401</v>
      </c>
      <c r="H51" s="21">
        <v>1522413027</v>
      </c>
      <c r="I51" s="21">
        <v>2272107374</v>
      </c>
    </row>
    <row r="52" spans="2:9" ht="15.75" customHeight="1" x14ac:dyDescent="0.25">
      <c r="B52" s="38"/>
      <c r="C52" s="38"/>
      <c r="D52" s="32" t="s">
        <v>47</v>
      </c>
      <c r="E52" s="32"/>
      <c r="F52" s="22"/>
      <c r="G52" s="22"/>
      <c r="H52" s="21"/>
      <c r="I52" s="21"/>
    </row>
    <row r="53" spans="2:9" ht="15.75" customHeight="1" x14ac:dyDescent="0.25">
      <c r="B53" s="38"/>
      <c r="C53" s="38"/>
      <c r="D53" s="32" t="s">
        <v>48</v>
      </c>
      <c r="E53" s="32"/>
      <c r="F53" s="22"/>
      <c r="G53" s="22"/>
      <c r="H53" s="21"/>
      <c r="I53" s="21"/>
    </row>
    <row r="54" spans="2:9" ht="15.75" customHeight="1" x14ac:dyDescent="0.25">
      <c r="B54" s="38"/>
      <c r="C54" s="38"/>
      <c r="D54" s="32" t="s">
        <v>140</v>
      </c>
      <c r="E54" s="32"/>
      <c r="F54" s="20">
        <f>H54+I54</f>
        <v>459117431</v>
      </c>
      <c r="G54" s="22"/>
      <c r="H54" s="21">
        <v>459117431</v>
      </c>
      <c r="I54" s="21">
        <v>0</v>
      </c>
    </row>
    <row r="55" spans="2:9" ht="15.75" customHeight="1" x14ac:dyDescent="0.25">
      <c r="B55" s="38"/>
      <c r="C55" s="38"/>
      <c r="D55" s="32" t="s">
        <v>139</v>
      </c>
      <c r="E55" s="32"/>
      <c r="F55" s="20">
        <f>H55+I55</f>
        <v>13924270</v>
      </c>
      <c r="G55" s="22"/>
      <c r="H55" s="21">
        <v>13924270</v>
      </c>
      <c r="I55" s="21">
        <v>0</v>
      </c>
    </row>
    <row r="56" spans="2:9" x14ac:dyDescent="0.25">
      <c r="B56" s="38"/>
      <c r="C56" s="38"/>
      <c r="D56" s="36" t="s">
        <v>141</v>
      </c>
      <c r="E56" s="36"/>
      <c r="F56" s="20">
        <f>H56+I56</f>
        <v>160713076</v>
      </c>
      <c r="G56" s="22"/>
      <c r="H56" s="21">
        <v>160713076</v>
      </c>
      <c r="I56" s="21">
        <v>0</v>
      </c>
    </row>
    <row r="57" spans="2:9" ht="15.75" customHeight="1" x14ac:dyDescent="0.25">
      <c r="B57" s="38"/>
      <c r="C57" s="38"/>
      <c r="D57" s="36" t="s">
        <v>49</v>
      </c>
      <c r="E57" s="36"/>
      <c r="F57" s="22"/>
      <c r="G57" s="20">
        <f>H57+I57</f>
        <v>312328625</v>
      </c>
      <c r="H57" s="21">
        <v>312328625</v>
      </c>
      <c r="I57" s="21">
        <v>0</v>
      </c>
    </row>
    <row r="58" spans="2:9" x14ac:dyDescent="0.25">
      <c r="B58" s="38"/>
      <c r="C58" s="38"/>
      <c r="D58" s="32" t="s">
        <v>50</v>
      </c>
      <c r="E58" s="32"/>
      <c r="F58" s="22"/>
      <c r="G58" s="20">
        <f>H58+I58</f>
        <v>1025986654</v>
      </c>
      <c r="H58" s="21">
        <v>821922019</v>
      </c>
      <c r="I58" s="21">
        <v>204064635</v>
      </c>
    </row>
    <row r="59" spans="2:9" x14ac:dyDescent="0.25">
      <c r="B59" s="38"/>
      <c r="C59" s="38"/>
      <c r="D59" s="30" t="s">
        <v>51</v>
      </c>
      <c r="E59" s="30"/>
      <c r="F59" s="22"/>
      <c r="G59" s="23">
        <f>H59+I59</f>
        <v>84242033711</v>
      </c>
      <c r="H59" s="24">
        <v>33274496928</v>
      </c>
      <c r="I59" s="24">
        <v>50967536783</v>
      </c>
    </row>
    <row r="60" spans="2:9" ht="15.75" customHeight="1" x14ac:dyDescent="0.25">
      <c r="B60" s="38"/>
      <c r="C60" s="38"/>
      <c r="D60" s="30" t="s">
        <v>52</v>
      </c>
      <c r="E60" s="30"/>
      <c r="F60" s="25"/>
      <c r="G60" s="25"/>
      <c r="H60" s="21"/>
      <c r="I60" s="21"/>
    </row>
    <row r="61" spans="2:9" x14ac:dyDescent="0.25">
      <c r="B61" s="38"/>
      <c r="C61" s="38"/>
      <c r="D61" s="30" t="s">
        <v>53</v>
      </c>
      <c r="E61" s="30"/>
      <c r="F61" s="25"/>
      <c r="G61" s="25"/>
      <c r="H61" s="21"/>
      <c r="I61" s="21"/>
    </row>
    <row r="62" spans="2:9" ht="15.75" customHeight="1" x14ac:dyDescent="0.25">
      <c r="B62" s="38"/>
      <c r="C62" s="38"/>
      <c r="D62" s="32" t="s">
        <v>54</v>
      </c>
      <c r="E62" s="32"/>
      <c r="F62" s="22"/>
      <c r="G62" s="20">
        <f>H62+I62</f>
        <v>6849532844</v>
      </c>
      <c r="H62" s="21">
        <v>3827471905</v>
      </c>
      <c r="I62" s="21">
        <v>3022060939</v>
      </c>
    </row>
    <row r="63" spans="2:9" x14ac:dyDescent="0.25">
      <c r="B63" s="38"/>
      <c r="C63" s="38"/>
      <c r="D63" s="32" t="s">
        <v>55</v>
      </c>
      <c r="E63" s="32"/>
      <c r="F63" s="22"/>
      <c r="G63" s="20">
        <f t="shared" ref="G63:G67" si="2">H63+I63</f>
        <v>2808319699</v>
      </c>
      <c r="H63" s="21">
        <v>2507342765</v>
      </c>
      <c r="I63" s="21">
        <v>300976934</v>
      </c>
    </row>
    <row r="64" spans="2:9" x14ac:dyDescent="0.25">
      <c r="B64" s="38"/>
      <c r="C64" s="38"/>
      <c r="D64" s="32" t="s">
        <v>56</v>
      </c>
      <c r="E64" s="32"/>
      <c r="F64" s="22"/>
      <c r="G64" s="20">
        <f>H64+I64</f>
        <v>8327160459</v>
      </c>
      <c r="H64" s="21">
        <v>5957538622</v>
      </c>
      <c r="I64" s="21">
        <v>2369621837</v>
      </c>
    </row>
    <row r="65" spans="2:9" x14ac:dyDescent="0.25">
      <c r="B65" s="38"/>
      <c r="C65" s="38"/>
      <c r="D65" s="32" t="s">
        <v>142</v>
      </c>
      <c r="E65" s="32"/>
      <c r="F65" s="22"/>
      <c r="G65" s="20">
        <f>H65+I65</f>
        <v>23028003</v>
      </c>
      <c r="H65" s="21">
        <v>23028003</v>
      </c>
      <c r="I65" s="21">
        <v>0</v>
      </c>
    </row>
    <row r="66" spans="2:9" ht="15.75" customHeight="1" x14ac:dyDescent="0.25">
      <c r="B66" s="38"/>
      <c r="C66" s="38"/>
      <c r="D66" s="32" t="s">
        <v>143</v>
      </c>
      <c r="E66" s="32"/>
      <c r="F66" s="22"/>
      <c r="G66" s="20">
        <f>H66+I66</f>
        <v>4861400819</v>
      </c>
      <c r="H66" s="21">
        <v>1250421823</v>
      </c>
      <c r="I66" s="21">
        <v>3610978996</v>
      </c>
    </row>
    <row r="67" spans="2:9" ht="15.75" customHeight="1" x14ac:dyDescent="0.25">
      <c r="B67" s="38"/>
      <c r="C67" s="38"/>
      <c r="D67" s="32" t="s">
        <v>149</v>
      </c>
      <c r="E67" s="32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8"/>
      <c r="C68" s="38"/>
      <c r="D68" s="32" t="s">
        <v>57</v>
      </c>
      <c r="E68" s="32"/>
      <c r="F68" s="22"/>
      <c r="G68" s="20">
        <f>H68+I68</f>
        <v>37694164876</v>
      </c>
      <c r="H68" s="21">
        <v>3998073158</v>
      </c>
      <c r="I68" s="21">
        <v>33696091718</v>
      </c>
    </row>
    <row r="69" spans="2:9" ht="15.75" customHeight="1" x14ac:dyDescent="0.25">
      <c r="B69" s="38"/>
      <c r="C69" s="38"/>
      <c r="D69" s="32" t="s">
        <v>58</v>
      </c>
      <c r="E69" s="32"/>
      <c r="F69" s="22"/>
      <c r="G69" s="20">
        <f>H69+I69</f>
        <v>2426017580</v>
      </c>
      <c r="H69" s="21">
        <v>1447169608</v>
      </c>
      <c r="I69" s="21">
        <v>978847972</v>
      </c>
    </row>
    <row r="70" spans="2:9" ht="15.75" customHeight="1" x14ac:dyDescent="0.25">
      <c r="B70" s="38"/>
      <c r="C70" s="38"/>
      <c r="D70" s="32" t="s">
        <v>59</v>
      </c>
      <c r="E70" s="32"/>
      <c r="F70" s="22"/>
      <c r="G70" s="20">
        <f>H70+I70</f>
        <v>1048932027</v>
      </c>
      <c r="H70" s="21">
        <v>354718251</v>
      </c>
      <c r="I70" s="21">
        <v>694213776</v>
      </c>
    </row>
    <row r="71" spans="2:9" x14ac:dyDescent="0.25">
      <c r="B71" s="38"/>
      <c r="C71" s="38"/>
      <c r="D71" s="32" t="s">
        <v>60</v>
      </c>
      <c r="E71" s="32"/>
      <c r="F71" s="22"/>
      <c r="G71" s="20">
        <f>H71+I71</f>
        <v>1084039658</v>
      </c>
      <c r="H71" s="21">
        <v>565343831</v>
      </c>
      <c r="I71" s="21">
        <v>518695827</v>
      </c>
    </row>
    <row r="72" spans="2:9" x14ac:dyDescent="0.25">
      <c r="B72" s="38"/>
      <c r="C72" s="38"/>
      <c r="D72" s="30" t="s">
        <v>61</v>
      </c>
      <c r="E72" s="30"/>
      <c r="F72" s="22"/>
      <c r="G72" s="23">
        <f>H72+I72</f>
        <v>74718137944</v>
      </c>
      <c r="H72" s="24">
        <v>22226085088</v>
      </c>
      <c r="I72" s="24">
        <v>52492052856</v>
      </c>
    </row>
    <row r="73" spans="2:9" x14ac:dyDescent="0.25">
      <c r="B73" s="38"/>
      <c r="C73" s="38"/>
      <c r="D73" s="30" t="s">
        <v>62</v>
      </c>
      <c r="E73" s="30"/>
      <c r="F73" s="22"/>
      <c r="G73" s="22"/>
      <c r="H73" s="21"/>
      <c r="I73" s="21"/>
    </row>
    <row r="74" spans="2:9" x14ac:dyDescent="0.25">
      <c r="B74" s="38"/>
      <c r="C74" s="38"/>
      <c r="D74" s="32" t="s">
        <v>63</v>
      </c>
      <c r="E74" s="32"/>
      <c r="F74" s="22"/>
      <c r="G74" s="22"/>
      <c r="H74" s="21"/>
      <c r="I74" s="21"/>
    </row>
    <row r="75" spans="2:9" x14ac:dyDescent="0.25">
      <c r="B75" s="38"/>
      <c r="C75" s="38"/>
      <c r="D75" s="32" t="s">
        <v>64</v>
      </c>
      <c r="E75" s="32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8"/>
      <c r="C76" s="38"/>
      <c r="D76" s="32" t="s">
        <v>65</v>
      </c>
      <c r="E76" s="32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8"/>
      <c r="C77" s="38"/>
      <c r="D77" s="32" t="s">
        <v>66</v>
      </c>
      <c r="E77" s="32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8"/>
      <c r="C78" s="38"/>
      <c r="D78" s="32" t="s">
        <v>67</v>
      </c>
      <c r="E78" s="32"/>
      <c r="F78" s="22"/>
      <c r="G78" s="22"/>
      <c r="H78" s="21"/>
      <c r="I78" s="21"/>
    </row>
    <row r="79" spans="2:9" x14ac:dyDescent="0.25">
      <c r="B79" s="38"/>
      <c r="C79" s="38"/>
      <c r="D79" s="32" t="s">
        <v>68</v>
      </c>
      <c r="E79" s="32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8"/>
      <c r="C80" s="38"/>
      <c r="D80" s="32" t="s">
        <v>69</v>
      </c>
      <c r="E80" s="32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8"/>
      <c r="C81" s="38"/>
      <c r="D81" s="32" t="s">
        <v>70</v>
      </c>
      <c r="E81" s="32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8"/>
      <c r="C82" s="38"/>
      <c r="D82" s="32" t="s">
        <v>71</v>
      </c>
      <c r="E82" s="32"/>
      <c r="F82" s="22"/>
      <c r="G82" s="20">
        <f>H82+I82</f>
        <v>13370354</v>
      </c>
      <c r="H82" s="21">
        <v>13370354</v>
      </c>
      <c r="I82" s="21">
        <v>0</v>
      </c>
    </row>
    <row r="83" spans="2:9" x14ac:dyDescent="0.25">
      <c r="B83" s="38"/>
      <c r="C83" s="38"/>
      <c r="D83" s="32" t="s">
        <v>72</v>
      </c>
      <c r="E83" s="32"/>
      <c r="F83" s="22"/>
      <c r="G83" s="20">
        <f>H83+I83</f>
        <v>3102283512</v>
      </c>
      <c r="H83" s="21">
        <v>3102283512</v>
      </c>
      <c r="I83" s="21">
        <v>0</v>
      </c>
    </row>
    <row r="84" spans="2:9" x14ac:dyDescent="0.25">
      <c r="B84" s="38"/>
      <c r="C84" s="38"/>
      <c r="D84" s="30" t="s">
        <v>73</v>
      </c>
      <c r="E84" s="30"/>
      <c r="F84" s="26"/>
      <c r="G84" s="23">
        <f>H84+I84</f>
        <v>9523895767</v>
      </c>
      <c r="H84" s="24">
        <v>9523895767</v>
      </c>
      <c r="I84" s="24">
        <v>0</v>
      </c>
    </row>
    <row r="85" spans="2:9" ht="15.75" customHeight="1" x14ac:dyDescent="0.25">
      <c r="B85" s="38"/>
      <c r="C85" s="38"/>
      <c r="D85" s="30" t="s">
        <v>74</v>
      </c>
      <c r="E85" s="30"/>
      <c r="F85" s="26"/>
      <c r="G85" s="23">
        <f>H85+I85</f>
        <v>84242033711</v>
      </c>
      <c r="H85" s="24">
        <f>H72+H84</f>
        <v>31749980855</v>
      </c>
      <c r="I85" s="24">
        <f>I72+I84</f>
        <v>52492052856</v>
      </c>
    </row>
    <row r="86" spans="2:9" ht="15.75" customHeight="1" x14ac:dyDescent="0.25">
      <c r="B86" s="33">
        <v>6</v>
      </c>
      <c r="C86" s="33"/>
      <c r="D86" s="34" t="s">
        <v>163</v>
      </c>
      <c r="E86" s="34"/>
      <c r="F86" s="34"/>
      <c r="G86" s="34"/>
      <c r="H86" s="21"/>
      <c r="I86" s="21"/>
    </row>
    <row r="87" spans="2:9" x14ac:dyDescent="0.25">
      <c r="B87" s="33"/>
      <c r="C87" s="33"/>
      <c r="D87" s="35" t="s">
        <v>29</v>
      </c>
      <c r="E87" s="35"/>
      <c r="F87" s="35"/>
      <c r="G87" s="16" t="s">
        <v>30</v>
      </c>
      <c r="H87" s="21"/>
      <c r="I87" s="21"/>
    </row>
    <row r="88" spans="2:9" s="10" customFormat="1" ht="33" customHeight="1" x14ac:dyDescent="0.25">
      <c r="B88" s="33"/>
      <c r="C88" s="33"/>
      <c r="D88" s="30" t="s">
        <v>75</v>
      </c>
      <c r="E88" s="30"/>
      <c r="F88" s="30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3"/>
      <c r="C89" s="33"/>
      <c r="D89" s="32" t="s">
        <v>76</v>
      </c>
      <c r="E89" s="32"/>
      <c r="F89" s="32"/>
      <c r="G89" s="20">
        <f>H89+I89</f>
        <v>4647260</v>
      </c>
      <c r="H89" s="21">
        <v>4647260</v>
      </c>
      <c r="I89" s="21">
        <v>0</v>
      </c>
    </row>
    <row r="90" spans="2:9" ht="18" customHeight="1" x14ac:dyDescent="0.25">
      <c r="B90" s="33"/>
      <c r="C90" s="33"/>
      <c r="D90" s="32" t="s">
        <v>77</v>
      </c>
      <c r="E90" s="32"/>
      <c r="F90" s="32"/>
      <c r="G90" s="20">
        <f>H90+I90</f>
        <v>397992150</v>
      </c>
      <c r="H90" s="21">
        <v>36621221</v>
      </c>
      <c r="I90" s="21">
        <v>361370929</v>
      </c>
    </row>
    <row r="91" spans="2:9" ht="18" customHeight="1" x14ac:dyDescent="0.25">
      <c r="B91" s="33"/>
      <c r="C91" s="33"/>
      <c r="D91" s="32" t="s">
        <v>78</v>
      </c>
      <c r="E91" s="32"/>
      <c r="F91" s="32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3"/>
      <c r="C92" s="33"/>
      <c r="D92" s="32" t="s">
        <v>129</v>
      </c>
      <c r="E92" s="32"/>
      <c r="F92" s="32"/>
      <c r="G92" s="20">
        <f>H92+I92</f>
        <v>1011058</v>
      </c>
      <c r="H92" s="21">
        <v>1011058</v>
      </c>
      <c r="I92" s="21">
        <v>0</v>
      </c>
    </row>
    <row r="93" spans="2:9" ht="18" customHeight="1" x14ac:dyDescent="0.25">
      <c r="B93" s="33"/>
      <c r="C93" s="33"/>
      <c r="D93" s="32" t="s">
        <v>79</v>
      </c>
      <c r="E93" s="32"/>
      <c r="F93" s="32"/>
      <c r="G93" s="20">
        <f>H93+I93</f>
        <v>342129139</v>
      </c>
      <c r="H93" s="21">
        <v>339781306</v>
      </c>
      <c r="I93" s="21">
        <v>2347833</v>
      </c>
    </row>
    <row r="94" spans="2:9" ht="18" customHeight="1" x14ac:dyDescent="0.25">
      <c r="B94" s="33"/>
      <c r="C94" s="33"/>
      <c r="D94" s="32" t="s">
        <v>80</v>
      </c>
      <c r="E94" s="32"/>
      <c r="F94" s="32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3"/>
      <c r="C95" s="33"/>
      <c r="D95" s="32" t="s">
        <v>81</v>
      </c>
      <c r="E95" s="32"/>
      <c r="F95" s="32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3"/>
      <c r="C96" s="33"/>
      <c r="D96" s="32" t="s">
        <v>82</v>
      </c>
      <c r="E96" s="32"/>
      <c r="F96" s="32"/>
      <c r="G96" s="20">
        <f>H96+I96</f>
        <v>5729932359</v>
      </c>
      <c r="H96" s="21">
        <v>2937295514</v>
      </c>
      <c r="I96" s="21">
        <v>2792636845</v>
      </c>
    </row>
    <row r="97" spans="2:9" ht="18" customHeight="1" x14ac:dyDescent="0.25">
      <c r="B97" s="33"/>
      <c r="C97" s="33"/>
      <c r="D97" s="32" t="s">
        <v>83</v>
      </c>
      <c r="E97" s="32"/>
      <c r="F97" s="32"/>
      <c r="G97" s="20">
        <f>H97+I97</f>
        <v>7414431</v>
      </c>
      <c r="H97" s="21">
        <v>7414431</v>
      </c>
      <c r="I97" s="21">
        <v>0</v>
      </c>
    </row>
    <row r="98" spans="2:9" ht="18" customHeight="1" x14ac:dyDescent="0.25">
      <c r="B98" s="33"/>
      <c r="C98" s="33"/>
      <c r="D98" s="32" t="s">
        <v>84</v>
      </c>
      <c r="E98" s="32"/>
      <c r="F98" s="32"/>
      <c r="G98" s="20">
        <f>H98+I98</f>
        <v>1534942128</v>
      </c>
      <c r="H98" s="21">
        <v>1534942128</v>
      </c>
      <c r="I98" s="21">
        <v>0</v>
      </c>
    </row>
    <row r="99" spans="2:9" x14ac:dyDescent="0.25">
      <c r="B99" s="33"/>
      <c r="C99" s="33"/>
      <c r="D99" s="30" t="s">
        <v>85</v>
      </c>
      <c r="E99" s="30"/>
      <c r="F99" s="30"/>
      <c r="G99" s="23">
        <f>H99+I99</f>
        <v>8018068525</v>
      </c>
      <c r="H99" s="24">
        <v>4861712918</v>
      </c>
      <c r="I99" s="24">
        <v>3156355607</v>
      </c>
    </row>
    <row r="100" spans="2:9" s="10" customFormat="1" x14ac:dyDescent="0.25">
      <c r="B100" s="33"/>
      <c r="C100" s="33"/>
      <c r="D100" s="30" t="s">
        <v>86</v>
      </c>
      <c r="E100" s="30"/>
      <c r="F100" s="30"/>
      <c r="G100" s="27"/>
      <c r="H100" s="21"/>
      <c r="I100" s="21"/>
    </row>
    <row r="101" spans="2:9" ht="15.75" customHeight="1" x14ac:dyDescent="0.25">
      <c r="B101" s="33"/>
      <c r="C101" s="33"/>
      <c r="D101" s="32" t="s">
        <v>87</v>
      </c>
      <c r="E101" s="32"/>
      <c r="F101" s="32"/>
      <c r="G101" s="20">
        <f>H101+I101</f>
        <v>41806648</v>
      </c>
      <c r="H101" s="21">
        <v>37731232</v>
      </c>
      <c r="I101" s="21">
        <v>4075416</v>
      </c>
    </row>
    <row r="102" spans="2:9" ht="15.75" customHeight="1" x14ac:dyDescent="0.25">
      <c r="B102" s="33"/>
      <c r="C102" s="33"/>
      <c r="D102" s="32" t="s">
        <v>88</v>
      </c>
      <c r="E102" s="32"/>
      <c r="F102" s="32"/>
      <c r="G102" s="20">
        <f t="shared" si="4"/>
        <v>0</v>
      </c>
      <c r="H102" s="21">
        <v>0</v>
      </c>
      <c r="I102" s="21">
        <v>0</v>
      </c>
    </row>
    <row r="103" spans="2:9" ht="15.75" customHeight="1" x14ac:dyDescent="0.25">
      <c r="B103" s="33"/>
      <c r="C103" s="33"/>
      <c r="D103" s="32" t="s">
        <v>89</v>
      </c>
      <c r="E103" s="32"/>
      <c r="F103" s="32"/>
      <c r="G103" s="20">
        <f>H103+I103</f>
        <v>964817698</v>
      </c>
      <c r="H103" s="21">
        <v>878756951</v>
      </c>
      <c r="I103" s="21">
        <v>86060747</v>
      </c>
    </row>
    <row r="104" spans="2:9" ht="15.75" customHeight="1" x14ac:dyDescent="0.25">
      <c r="B104" s="33"/>
      <c r="C104" s="33"/>
      <c r="D104" s="32" t="s">
        <v>90</v>
      </c>
      <c r="E104" s="32"/>
      <c r="F104" s="32"/>
      <c r="G104" s="20">
        <f t="shared" si="4"/>
        <v>0</v>
      </c>
      <c r="H104" s="21">
        <v>0</v>
      </c>
      <c r="I104" s="21">
        <v>0</v>
      </c>
    </row>
    <row r="105" spans="2:9" ht="15.75" customHeight="1" x14ac:dyDescent="0.25">
      <c r="B105" s="33"/>
      <c r="C105" s="33"/>
      <c r="D105" s="32" t="s">
        <v>91</v>
      </c>
      <c r="E105" s="32"/>
      <c r="F105" s="32"/>
      <c r="G105" s="20">
        <f t="shared" si="4"/>
        <v>505818719</v>
      </c>
      <c r="H105" s="21">
        <v>281282440</v>
      </c>
      <c r="I105" s="21">
        <v>224536279</v>
      </c>
    </row>
    <row r="106" spans="2:9" ht="15.75" customHeight="1" x14ac:dyDescent="0.25">
      <c r="B106" s="33"/>
      <c r="C106" s="33"/>
      <c r="D106" s="30" t="s">
        <v>92</v>
      </c>
      <c r="E106" s="30"/>
      <c r="F106" s="30"/>
      <c r="G106" s="23">
        <f t="shared" si="4"/>
        <v>1512443065</v>
      </c>
      <c r="H106" s="24">
        <v>1197770623</v>
      </c>
      <c r="I106" s="24">
        <v>314672442</v>
      </c>
    </row>
    <row r="107" spans="2:9" ht="15.75" customHeight="1" x14ac:dyDescent="0.25">
      <c r="B107" s="33"/>
      <c r="C107" s="33"/>
      <c r="D107" s="32" t="s">
        <v>93</v>
      </c>
      <c r="E107" s="32"/>
      <c r="F107" s="32"/>
      <c r="G107" s="20">
        <f t="shared" si="4"/>
        <v>1970550521</v>
      </c>
      <c r="H107" s="21">
        <v>412636438</v>
      </c>
      <c r="I107" s="21">
        <v>1557914083</v>
      </c>
    </row>
    <row r="108" spans="2:9" x14ac:dyDescent="0.25">
      <c r="B108" s="33"/>
      <c r="C108" s="33"/>
      <c r="D108" s="32" t="s">
        <v>94</v>
      </c>
      <c r="E108" s="32"/>
      <c r="F108" s="32"/>
      <c r="G108" s="20">
        <f t="shared" si="4"/>
        <v>67037905</v>
      </c>
      <c r="H108" s="21">
        <v>67037905</v>
      </c>
      <c r="I108" s="21">
        <v>0</v>
      </c>
    </row>
    <row r="109" spans="2:9" x14ac:dyDescent="0.25">
      <c r="B109" s="33"/>
      <c r="C109" s="33"/>
      <c r="D109" s="32" t="s">
        <v>95</v>
      </c>
      <c r="E109" s="32"/>
      <c r="F109" s="32"/>
      <c r="G109" s="20">
        <f t="shared" si="4"/>
        <v>2027316629</v>
      </c>
      <c r="H109" s="21">
        <v>1660863076</v>
      </c>
      <c r="I109" s="21">
        <v>366453553</v>
      </c>
    </row>
    <row r="110" spans="2:9" ht="15.75" customHeight="1" x14ac:dyDescent="0.25">
      <c r="B110" s="33"/>
      <c r="C110" s="33"/>
      <c r="D110" s="30" t="s">
        <v>128</v>
      </c>
      <c r="E110" s="30"/>
      <c r="F110" s="30"/>
      <c r="G110" s="23">
        <f t="shared" si="4"/>
        <v>4064905055</v>
      </c>
      <c r="H110" s="24">
        <v>2140537419</v>
      </c>
      <c r="I110" s="24">
        <v>1924367636</v>
      </c>
    </row>
    <row r="111" spans="2:9" x14ac:dyDescent="0.25">
      <c r="B111" s="33"/>
      <c r="C111" s="33"/>
      <c r="D111" s="30" t="s">
        <v>96</v>
      </c>
      <c r="E111" s="30"/>
      <c r="F111" s="30"/>
      <c r="G111" s="23">
        <f t="shared" si="4"/>
        <v>5577348120</v>
      </c>
      <c r="H111" s="24">
        <v>3338308042</v>
      </c>
      <c r="I111" s="24">
        <v>2239040078</v>
      </c>
    </row>
    <row r="112" spans="2:9" s="10" customFormat="1" ht="26.25" customHeight="1" x14ac:dyDescent="0.25">
      <c r="B112" s="33"/>
      <c r="C112" s="33"/>
      <c r="D112" s="30" t="s">
        <v>144</v>
      </c>
      <c r="E112" s="30"/>
      <c r="F112" s="30"/>
      <c r="G112" s="23">
        <f t="shared" si="4"/>
        <v>2440720405</v>
      </c>
      <c r="H112" s="24">
        <v>1523404876</v>
      </c>
      <c r="I112" s="24">
        <v>917315529</v>
      </c>
    </row>
    <row r="113" spans="2:9" ht="16.5" customHeight="1" x14ac:dyDescent="0.25">
      <c r="B113" s="33"/>
      <c r="C113" s="33"/>
      <c r="D113" s="36" t="s">
        <v>145</v>
      </c>
      <c r="E113" s="36"/>
      <c r="F113" s="36"/>
      <c r="G113" s="20">
        <f t="shared" si="4"/>
        <v>2220352825</v>
      </c>
      <c r="H113" s="21">
        <v>792339085</v>
      </c>
      <c r="I113" s="21">
        <v>1428013740</v>
      </c>
    </row>
    <row r="114" spans="2:9" ht="16.5" customHeight="1" x14ac:dyDescent="0.25">
      <c r="B114" s="33"/>
      <c r="C114" s="33"/>
      <c r="D114" s="36" t="s">
        <v>146</v>
      </c>
      <c r="E114" s="36"/>
      <c r="F114" s="36"/>
      <c r="G114" s="20">
        <f t="shared" si="4"/>
        <v>0</v>
      </c>
      <c r="H114" s="21">
        <v>0</v>
      </c>
      <c r="I114" s="21">
        <v>0</v>
      </c>
    </row>
    <row r="115" spans="2:9" ht="16.5" customHeight="1" x14ac:dyDescent="0.25">
      <c r="B115" s="33"/>
      <c r="C115" s="33"/>
      <c r="D115" s="37" t="s">
        <v>147</v>
      </c>
      <c r="E115" s="37"/>
      <c r="F115" s="37"/>
      <c r="G115" s="20">
        <f>H115+I115</f>
        <v>3765106</v>
      </c>
      <c r="H115" s="21">
        <v>3765106</v>
      </c>
      <c r="I115" s="21">
        <v>0</v>
      </c>
    </row>
    <row r="116" spans="2:9" x14ac:dyDescent="0.25">
      <c r="B116" s="33"/>
      <c r="C116" s="33"/>
      <c r="D116" s="36" t="s">
        <v>148</v>
      </c>
      <c r="E116" s="36"/>
      <c r="F116" s="36"/>
      <c r="G116" s="20">
        <f>H116+I116</f>
        <v>603504280</v>
      </c>
      <c r="H116" s="21">
        <v>388540270</v>
      </c>
      <c r="I116" s="21">
        <v>214964010</v>
      </c>
    </row>
    <row r="117" spans="2:9" s="10" customFormat="1" x14ac:dyDescent="0.25">
      <c r="B117" s="33"/>
      <c r="C117" s="33"/>
      <c r="D117" s="30" t="s">
        <v>97</v>
      </c>
      <c r="E117" s="30"/>
      <c r="F117" s="30"/>
      <c r="G117" s="20"/>
      <c r="H117" s="21"/>
      <c r="I117" s="21"/>
    </row>
    <row r="118" spans="2:9" ht="15.75" customHeight="1" x14ac:dyDescent="0.25">
      <c r="B118" s="33"/>
      <c r="C118" s="33"/>
      <c r="D118" s="32" t="s">
        <v>98</v>
      </c>
      <c r="E118" s="32"/>
      <c r="F118" s="32"/>
      <c r="G118" s="20">
        <f t="shared" si="4"/>
        <v>450380806</v>
      </c>
      <c r="H118" s="21">
        <v>348192159</v>
      </c>
      <c r="I118" s="21">
        <v>102188647</v>
      </c>
    </row>
    <row r="119" spans="2:9" x14ac:dyDescent="0.25">
      <c r="B119" s="33"/>
      <c r="C119" s="33"/>
      <c r="D119" s="32" t="s">
        <v>99</v>
      </c>
      <c r="E119" s="32"/>
      <c r="F119" s="32"/>
      <c r="G119" s="20">
        <f t="shared" si="4"/>
        <v>1797118923</v>
      </c>
      <c r="H119" s="21">
        <v>-74263590</v>
      </c>
      <c r="I119" s="21">
        <v>1871382513</v>
      </c>
    </row>
    <row r="120" spans="2:9" ht="15.75" customHeight="1" x14ac:dyDescent="0.25">
      <c r="B120" s="33"/>
      <c r="C120" s="33"/>
      <c r="D120" s="32" t="s">
        <v>100</v>
      </c>
      <c r="E120" s="32"/>
      <c r="F120" s="32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3"/>
      <c r="C121" s="33"/>
      <c r="D121" s="32" t="s">
        <v>101</v>
      </c>
      <c r="E121" s="32"/>
      <c r="F121" s="32"/>
      <c r="G121" s="20">
        <f t="shared" si="4"/>
        <v>16576058</v>
      </c>
      <c r="H121" s="21">
        <v>16257434</v>
      </c>
      <c r="I121" s="21">
        <v>318624</v>
      </c>
    </row>
    <row r="122" spans="2:9" ht="15.75" customHeight="1" x14ac:dyDescent="0.25">
      <c r="B122" s="33"/>
      <c r="C122" s="33"/>
      <c r="D122" s="32" t="s">
        <v>154</v>
      </c>
      <c r="E122" s="32"/>
      <c r="F122" s="32"/>
      <c r="G122" s="20">
        <f t="shared" si="4"/>
        <v>65329567</v>
      </c>
      <c r="H122" s="21">
        <v>65273097</v>
      </c>
      <c r="I122" s="21">
        <v>56470</v>
      </c>
    </row>
    <row r="123" spans="2:9" ht="15.75" customHeight="1" x14ac:dyDescent="0.25">
      <c r="B123" s="33"/>
      <c r="C123" s="33"/>
      <c r="D123" s="32" t="s">
        <v>155</v>
      </c>
      <c r="E123" s="32"/>
      <c r="F123" s="32"/>
      <c r="G123" s="20">
        <f t="shared" si="4"/>
        <v>1258928364</v>
      </c>
      <c r="H123" s="21">
        <v>536600597</v>
      </c>
      <c r="I123" s="21">
        <v>722327767</v>
      </c>
    </row>
    <row r="124" spans="2:9" x14ac:dyDescent="0.25">
      <c r="B124" s="33"/>
      <c r="C124" s="33"/>
      <c r="D124" s="32" t="s">
        <v>156</v>
      </c>
      <c r="E124" s="32"/>
      <c r="F124" s="32"/>
      <c r="G124" s="20">
        <f t="shared" si="4"/>
        <v>389399511</v>
      </c>
      <c r="H124" s="21">
        <v>348607999</v>
      </c>
      <c r="I124" s="21">
        <v>40791512</v>
      </c>
    </row>
    <row r="125" spans="2:9" x14ac:dyDescent="0.25">
      <c r="B125" s="33"/>
      <c r="C125" s="33"/>
      <c r="D125" s="32" t="s">
        <v>157</v>
      </c>
      <c r="E125" s="32"/>
      <c r="F125" s="32"/>
      <c r="G125" s="23">
        <f t="shared" si="4"/>
        <v>3977733229</v>
      </c>
      <c r="H125" s="24">
        <v>1240667696</v>
      </c>
      <c r="I125" s="24">
        <v>2737065533</v>
      </c>
    </row>
    <row r="126" spans="2:9" s="10" customFormat="1" x14ac:dyDescent="0.25">
      <c r="B126" s="33"/>
      <c r="C126" s="33"/>
      <c r="D126" s="30" t="s">
        <v>102</v>
      </c>
      <c r="E126" s="30"/>
      <c r="F126" s="30"/>
      <c r="G126" s="27"/>
      <c r="H126" s="21"/>
      <c r="I126" s="21"/>
    </row>
    <row r="127" spans="2:9" ht="15.75" customHeight="1" x14ac:dyDescent="0.25">
      <c r="B127" s="33"/>
      <c r="C127" s="33"/>
      <c r="D127" s="32" t="s">
        <v>103</v>
      </c>
      <c r="E127" s="32"/>
      <c r="F127" s="32"/>
      <c r="G127" s="20">
        <f t="shared" si="4"/>
        <v>239976064</v>
      </c>
      <c r="H127" s="21">
        <v>154588816</v>
      </c>
      <c r="I127" s="21">
        <v>85387248</v>
      </c>
    </row>
    <row r="128" spans="2:9" ht="15.75" customHeight="1" x14ac:dyDescent="0.25">
      <c r="B128" s="33"/>
      <c r="C128" s="33"/>
      <c r="D128" s="32" t="s">
        <v>104</v>
      </c>
      <c r="E128" s="32"/>
      <c r="F128" s="32"/>
      <c r="G128" s="20">
        <f t="shared" si="4"/>
        <v>1101159145</v>
      </c>
      <c r="H128" s="21">
        <v>-613629171</v>
      </c>
      <c r="I128" s="21">
        <v>1714788316</v>
      </c>
    </row>
    <row r="129" spans="2:9" ht="15.75" customHeight="1" x14ac:dyDescent="0.25">
      <c r="B129" s="33"/>
      <c r="C129" s="33"/>
      <c r="D129" s="32" t="s">
        <v>105</v>
      </c>
      <c r="E129" s="32"/>
      <c r="F129" s="32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3"/>
      <c r="C130" s="33"/>
      <c r="D130" s="32" t="s">
        <v>106</v>
      </c>
      <c r="E130" s="32"/>
      <c r="F130" s="32"/>
      <c r="G130" s="20">
        <f t="shared" si="4"/>
        <v>149774</v>
      </c>
      <c r="H130" s="21">
        <v>149774</v>
      </c>
      <c r="I130" s="21">
        <v>0</v>
      </c>
    </row>
    <row r="131" spans="2:9" x14ac:dyDescent="0.25">
      <c r="B131" s="33"/>
      <c r="C131" s="33"/>
      <c r="D131" s="32" t="s">
        <v>107</v>
      </c>
      <c r="E131" s="32"/>
      <c r="F131" s="32"/>
      <c r="G131" s="20">
        <f t="shared" si="4"/>
        <v>3438626</v>
      </c>
      <c r="H131" s="21">
        <v>1815311</v>
      </c>
      <c r="I131" s="21">
        <v>1623315</v>
      </c>
    </row>
    <row r="132" spans="2:9" x14ac:dyDescent="0.25">
      <c r="B132" s="33"/>
      <c r="C132" s="33"/>
      <c r="D132" s="32" t="s">
        <v>108</v>
      </c>
      <c r="E132" s="32"/>
      <c r="F132" s="32"/>
      <c r="G132" s="23">
        <f t="shared" si="4"/>
        <v>1344723609</v>
      </c>
      <c r="H132" s="24">
        <v>-457075270</v>
      </c>
      <c r="I132" s="24">
        <v>1801798879</v>
      </c>
    </row>
    <row r="133" spans="2:9" s="10" customFormat="1" ht="15.75" customHeight="1" x14ac:dyDescent="0.25">
      <c r="B133" s="33"/>
      <c r="C133" s="33"/>
      <c r="D133" s="30" t="s">
        <v>109</v>
      </c>
      <c r="E133" s="30"/>
      <c r="F133" s="30"/>
      <c r="G133" s="23">
        <f t="shared" si="4"/>
        <v>2246107814</v>
      </c>
      <c r="H133" s="24">
        <v>2036503381</v>
      </c>
      <c r="I133" s="24">
        <v>209604433</v>
      </c>
    </row>
    <row r="134" spans="2:9" s="10" customFormat="1" x14ac:dyDescent="0.25">
      <c r="B134" s="33"/>
      <c r="C134" s="33"/>
      <c r="D134" s="30" t="s">
        <v>110</v>
      </c>
      <c r="E134" s="30"/>
      <c r="F134" s="30"/>
      <c r="G134" s="27"/>
      <c r="H134" s="21"/>
      <c r="I134" s="21"/>
    </row>
    <row r="135" spans="2:9" ht="15.75" customHeight="1" x14ac:dyDescent="0.25">
      <c r="B135" s="33"/>
      <c r="C135" s="33"/>
      <c r="D135" s="32" t="s">
        <v>111</v>
      </c>
      <c r="E135" s="32"/>
      <c r="F135" s="32"/>
      <c r="G135" s="20">
        <f t="shared" si="4"/>
        <v>758203277</v>
      </c>
      <c r="H135" s="21">
        <v>758203277</v>
      </c>
      <c r="I135" s="21">
        <v>0</v>
      </c>
    </row>
    <row r="136" spans="2:9" ht="15.75" customHeight="1" x14ac:dyDescent="0.25">
      <c r="B136" s="33"/>
      <c r="C136" s="33"/>
      <c r="D136" s="32" t="s">
        <v>112</v>
      </c>
      <c r="E136" s="32"/>
      <c r="F136" s="32"/>
      <c r="G136" s="20">
        <f t="shared" si="4"/>
        <v>89633288</v>
      </c>
      <c r="H136" s="21">
        <v>89633288</v>
      </c>
      <c r="I136" s="21">
        <v>0</v>
      </c>
    </row>
    <row r="137" spans="2:9" ht="15.75" customHeight="1" x14ac:dyDescent="0.25">
      <c r="B137" s="33"/>
      <c r="C137" s="33"/>
      <c r="D137" s="32" t="s">
        <v>113</v>
      </c>
      <c r="E137" s="32"/>
      <c r="F137" s="32"/>
      <c r="G137" s="20">
        <f t="shared" si="4"/>
        <v>16695019</v>
      </c>
      <c r="H137" s="21">
        <v>16695019</v>
      </c>
      <c r="I137" s="21">
        <v>0</v>
      </c>
    </row>
    <row r="138" spans="2:9" x14ac:dyDescent="0.25">
      <c r="B138" s="33"/>
      <c r="C138" s="33"/>
      <c r="D138" s="32" t="s">
        <v>114</v>
      </c>
      <c r="E138" s="32"/>
      <c r="F138" s="32"/>
      <c r="G138" s="20">
        <f t="shared" si="4"/>
        <v>32430826</v>
      </c>
      <c r="H138" s="21">
        <v>32430826</v>
      </c>
      <c r="I138" s="21">
        <v>0</v>
      </c>
    </row>
    <row r="139" spans="2:9" x14ac:dyDescent="0.25">
      <c r="B139" s="33"/>
      <c r="C139" s="33"/>
      <c r="D139" s="32" t="s">
        <v>115</v>
      </c>
      <c r="E139" s="32"/>
      <c r="F139" s="32"/>
      <c r="G139" s="20">
        <f t="shared" si="4"/>
        <v>88523067</v>
      </c>
      <c r="H139" s="21">
        <v>88523067</v>
      </c>
      <c r="I139" s="21">
        <v>0</v>
      </c>
    </row>
    <row r="140" spans="2:9" x14ac:dyDescent="0.25">
      <c r="B140" s="33"/>
      <c r="C140" s="33"/>
      <c r="D140" s="32" t="s">
        <v>116</v>
      </c>
      <c r="E140" s="32"/>
      <c r="F140" s="32"/>
      <c r="G140" s="20">
        <f t="shared" si="4"/>
        <v>81870419</v>
      </c>
      <c r="H140" s="21">
        <v>81870419</v>
      </c>
      <c r="I140" s="21">
        <v>0</v>
      </c>
    </row>
    <row r="141" spans="2:9" ht="15.75" customHeight="1" x14ac:dyDescent="0.25">
      <c r="B141" s="33"/>
      <c r="C141" s="33"/>
      <c r="D141" s="32" t="s">
        <v>117</v>
      </c>
      <c r="E141" s="32"/>
      <c r="F141" s="32"/>
      <c r="G141" s="20">
        <f t="shared" si="4"/>
        <v>166991365</v>
      </c>
      <c r="H141" s="21">
        <v>166991365</v>
      </c>
      <c r="I141" s="21">
        <v>0</v>
      </c>
    </row>
    <row r="142" spans="2:9" x14ac:dyDescent="0.25">
      <c r="B142" s="33"/>
      <c r="C142" s="33"/>
      <c r="D142" s="30" t="s">
        <v>118</v>
      </c>
      <c r="E142" s="30"/>
      <c r="F142" s="30"/>
      <c r="G142" s="23">
        <f t="shared" si="4"/>
        <v>1234347261</v>
      </c>
      <c r="H142" s="24">
        <v>1234347261</v>
      </c>
      <c r="I142" s="24">
        <v>0</v>
      </c>
    </row>
    <row r="143" spans="2:9" s="10" customFormat="1" ht="15.75" customHeight="1" x14ac:dyDescent="0.25">
      <c r="B143" s="33"/>
      <c r="C143" s="33"/>
      <c r="D143" s="30" t="s">
        <v>119</v>
      </c>
      <c r="E143" s="30"/>
      <c r="F143" s="30"/>
      <c r="G143" s="27"/>
      <c r="H143" s="21"/>
      <c r="I143" s="21"/>
    </row>
    <row r="144" spans="2:9" s="10" customFormat="1" ht="27.75" customHeight="1" x14ac:dyDescent="0.25">
      <c r="B144" s="33"/>
      <c r="C144" s="33"/>
      <c r="D144" s="30" t="s">
        <v>120</v>
      </c>
      <c r="E144" s="30"/>
      <c r="F144" s="30"/>
      <c r="G144" s="23">
        <f t="shared" si="4"/>
        <v>1011760553</v>
      </c>
      <c r="H144" s="24">
        <v>802156120</v>
      </c>
      <c r="I144" s="24">
        <v>209604433</v>
      </c>
    </row>
    <row r="145" spans="2:9" x14ac:dyDescent="0.25">
      <c r="B145" s="33"/>
      <c r="C145" s="33"/>
      <c r="D145" s="32" t="s">
        <v>121</v>
      </c>
      <c r="E145" s="32"/>
      <c r="F145" s="32"/>
      <c r="G145" s="20">
        <f t="shared" si="4"/>
        <v>210139464</v>
      </c>
      <c r="H145" s="21">
        <v>210139464</v>
      </c>
      <c r="I145" s="21">
        <v>0</v>
      </c>
    </row>
    <row r="146" spans="2:9" s="10" customFormat="1" ht="15.75" customHeight="1" x14ac:dyDescent="0.25">
      <c r="B146" s="33"/>
      <c r="C146" s="33"/>
      <c r="D146" s="30" t="s">
        <v>122</v>
      </c>
      <c r="E146" s="30"/>
      <c r="F146" s="30"/>
      <c r="G146" s="23">
        <f t="shared" si="4"/>
        <v>801621089</v>
      </c>
      <c r="H146" s="24">
        <v>592016656</v>
      </c>
      <c r="I146" s="24">
        <v>209604433</v>
      </c>
    </row>
    <row r="147" spans="2:9" ht="15.75" customHeight="1" x14ac:dyDescent="0.25">
      <c r="B147" s="33"/>
      <c r="C147" s="33"/>
      <c r="D147" s="32" t="s">
        <v>123</v>
      </c>
      <c r="E147" s="32"/>
      <c r="F147" s="32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3"/>
      <c r="C148" s="33"/>
      <c r="D148" s="32" t="s">
        <v>124</v>
      </c>
      <c r="E148" s="32"/>
      <c r="F148" s="32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3"/>
      <c r="C149" s="33"/>
      <c r="D149" s="30" t="s">
        <v>125</v>
      </c>
      <c r="E149" s="30"/>
      <c r="F149" s="30"/>
      <c r="G149" s="23">
        <f t="shared" si="4"/>
        <v>801621089</v>
      </c>
      <c r="H149" s="24">
        <v>592016656</v>
      </c>
      <c r="I149" s="24">
        <v>209604433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DE42E795-2E89-44B9-B869-B2554AB44778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57DB-1361-43FA-AE76-C986E7CAEE1C}">
  <dimension ref="A1:I158"/>
  <sheetViews>
    <sheetView zoomScale="130" zoomScaleNormal="130" workbookViewId="0">
      <selection activeCell="H99" sqref="H9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1" t="s">
        <v>164</v>
      </c>
      <c r="B1" s="71"/>
      <c r="C1" s="71"/>
      <c r="D1" s="71"/>
      <c r="E1" s="71"/>
      <c r="F1" s="71"/>
      <c r="G1" s="71"/>
    </row>
    <row r="2" spans="1:7" ht="15.75" customHeight="1" thickBot="1" x14ac:dyDescent="0.3">
      <c r="A2" s="71"/>
      <c r="B2" s="71"/>
      <c r="C2" s="71"/>
      <c r="D2" s="71"/>
      <c r="E2" s="71"/>
      <c r="F2" s="71"/>
      <c r="G2" s="71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130</v>
      </c>
      <c r="E4" s="41" t="s">
        <v>1</v>
      </c>
      <c r="F4" s="42"/>
      <c r="G4" s="43"/>
    </row>
    <row r="5" spans="1:7" ht="15.75" thickBot="1" x14ac:dyDescent="0.3">
      <c r="B5" s="52"/>
      <c r="C5" s="53"/>
      <c r="D5" s="1" t="s">
        <v>2</v>
      </c>
      <c r="E5" s="41" t="s">
        <v>3</v>
      </c>
      <c r="F5" s="42"/>
      <c r="G5" s="43"/>
    </row>
    <row r="6" spans="1:7" ht="15.75" thickBot="1" x14ac:dyDescent="0.3">
      <c r="B6" s="54"/>
      <c r="C6" s="55"/>
      <c r="D6" s="1" t="s">
        <v>4</v>
      </c>
      <c r="E6" s="41" t="s">
        <v>5</v>
      </c>
      <c r="F6" s="42"/>
      <c r="G6" s="43"/>
    </row>
    <row r="7" spans="1:7" ht="15.75" thickBot="1" x14ac:dyDescent="0.3">
      <c r="B7" s="50">
        <v>2</v>
      </c>
      <c r="C7" s="51"/>
      <c r="D7" s="56" t="s">
        <v>6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7</v>
      </c>
      <c r="E8" s="47" t="s">
        <v>8</v>
      </c>
      <c r="F8" s="48"/>
      <c r="G8" s="49"/>
    </row>
    <row r="9" spans="1:7" ht="15" customHeight="1" thickBot="1" x14ac:dyDescent="0.3">
      <c r="B9" s="52"/>
      <c r="C9" s="53"/>
      <c r="D9" s="2" t="s">
        <v>9</v>
      </c>
      <c r="E9" s="47" t="s">
        <v>10</v>
      </c>
      <c r="F9" s="48"/>
      <c r="G9" s="49"/>
    </row>
    <row r="10" spans="1:7" ht="15.75" thickBot="1" x14ac:dyDescent="0.3">
      <c r="B10" s="52"/>
      <c r="C10" s="53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54"/>
      <c r="C11" s="55"/>
      <c r="D11" s="1" t="s">
        <v>13</v>
      </c>
      <c r="E11" s="70" t="s">
        <v>127</v>
      </c>
      <c r="F11" s="42"/>
      <c r="G11" s="43"/>
    </row>
    <row r="12" spans="1:7" ht="15.75" thickBot="1" x14ac:dyDescent="0.3">
      <c r="B12" s="50">
        <v>3</v>
      </c>
      <c r="C12" s="51"/>
      <c r="D12" s="56" t="s">
        <v>14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52"/>
      <c r="C14" s="53"/>
      <c r="D14" s="1" t="s">
        <v>16</v>
      </c>
      <c r="E14" s="59">
        <v>1.6103000200000399E+19</v>
      </c>
      <c r="F14" s="60"/>
      <c r="G14" s="61"/>
    </row>
    <row r="15" spans="1:7" ht="15.75" thickBot="1" x14ac:dyDescent="0.3">
      <c r="B15" s="54"/>
      <c r="C15" s="55"/>
      <c r="D15" s="1" t="s">
        <v>17</v>
      </c>
      <c r="E15" s="62" t="s">
        <v>126</v>
      </c>
      <c r="F15" s="63"/>
      <c r="G15" s="64"/>
    </row>
    <row r="16" spans="1:7" ht="15.75" customHeight="1" thickBot="1" x14ac:dyDescent="0.3">
      <c r="B16" s="50">
        <v>4</v>
      </c>
      <c r="C16" s="51"/>
      <c r="D16" s="56" t="s">
        <v>18</v>
      </c>
      <c r="E16" s="57"/>
      <c r="F16" s="57"/>
      <c r="G16" s="58"/>
    </row>
    <row r="17" spans="2:9" ht="15" customHeight="1" x14ac:dyDescent="0.25">
      <c r="B17" s="52"/>
      <c r="C17" s="53"/>
      <c r="D17" s="65" t="s">
        <v>19</v>
      </c>
      <c r="E17" s="47" t="s">
        <v>20</v>
      </c>
      <c r="F17" s="48"/>
      <c r="G17" s="49"/>
    </row>
    <row r="18" spans="2:9" ht="15.75" thickBot="1" x14ac:dyDescent="0.3">
      <c r="B18" s="52"/>
      <c r="C18" s="53"/>
      <c r="D18" s="66"/>
      <c r="E18" s="67" t="s">
        <v>21</v>
      </c>
      <c r="F18" s="68"/>
      <c r="G18" s="69"/>
    </row>
    <row r="19" spans="2:9" ht="26.25" thickBot="1" x14ac:dyDescent="0.3">
      <c r="B19" s="52"/>
      <c r="C19" s="53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52"/>
      <c r="C20" s="53"/>
      <c r="D20" s="44" t="s">
        <v>24</v>
      </c>
      <c r="E20" s="45"/>
      <c r="F20" s="45"/>
      <c r="G20" s="46"/>
    </row>
    <row r="21" spans="2:9" ht="15.75" thickBot="1" x14ac:dyDescent="0.3">
      <c r="B21" s="52"/>
      <c r="C21" s="53"/>
      <c r="D21" s="4" t="s">
        <v>25</v>
      </c>
      <c r="E21" s="41">
        <v>144</v>
      </c>
      <c r="F21" s="42"/>
      <c r="G21" s="43"/>
    </row>
    <row r="22" spans="2:9" ht="15.75" thickBot="1" x14ac:dyDescent="0.3">
      <c r="B22" s="52"/>
      <c r="C22" s="53"/>
      <c r="D22" s="4" t="s">
        <v>26</v>
      </c>
      <c r="E22" s="41">
        <v>1150</v>
      </c>
      <c r="F22" s="42"/>
      <c r="G22" s="43"/>
    </row>
    <row r="23" spans="2:9" ht="15.75" thickBot="1" x14ac:dyDescent="0.3">
      <c r="B23" s="52"/>
      <c r="C23" s="53"/>
      <c r="D23" s="4" t="s">
        <v>27</v>
      </c>
      <c r="E23" s="41">
        <v>96120</v>
      </c>
      <c r="F23" s="42"/>
      <c r="G23" s="43"/>
    </row>
    <row r="24" spans="2:9" x14ac:dyDescent="0.25">
      <c r="B24" s="52"/>
      <c r="C24" s="53"/>
      <c r="D24" s="13" t="s">
        <v>28</v>
      </c>
      <c r="E24" s="47">
        <v>1726266</v>
      </c>
      <c r="F24" s="48"/>
      <c r="G24" s="49"/>
    </row>
    <row r="25" spans="2:9" ht="15.75" customHeight="1" x14ac:dyDescent="0.25">
      <c r="B25" s="38">
        <v>5</v>
      </c>
      <c r="C25" s="38"/>
      <c r="D25" s="34" t="s">
        <v>165</v>
      </c>
      <c r="E25" s="34"/>
      <c r="F25" s="34"/>
      <c r="G25" s="34"/>
      <c r="H25" s="15"/>
      <c r="I25" s="15"/>
    </row>
    <row r="26" spans="2:9" ht="15.75" customHeight="1" x14ac:dyDescent="0.25">
      <c r="B26" s="38"/>
      <c r="C26" s="38"/>
      <c r="D26" s="35" t="s">
        <v>29</v>
      </c>
      <c r="E26" s="35"/>
      <c r="F26" s="39" t="s">
        <v>30</v>
      </c>
      <c r="G26" s="39"/>
      <c r="H26" s="15"/>
      <c r="I26" s="15"/>
    </row>
    <row r="27" spans="2:9" ht="33" customHeight="1" x14ac:dyDescent="0.25">
      <c r="B27" s="38"/>
      <c r="C27" s="38"/>
      <c r="D27" s="38" t="s">
        <v>31</v>
      </c>
      <c r="E27" s="38"/>
      <c r="F27" s="40" t="s">
        <v>150</v>
      </c>
      <c r="G27" s="40"/>
      <c r="H27" s="17" t="s">
        <v>151</v>
      </c>
      <c r="I27" s="18" t="s">
        <v>152</v>
      </c>
    </row>
    <row r="28" spans="2:9" ht="15.75" customHeight="1" x14ac:dyDescent="0.25">
      <c r="B28" s="38"/>
      <c r="C28" s="38"/>
      <c r="D28" s="32" t="s">
        <v>32</v>
      </c>
      <c r="E28" s="32"/>
      <c r="F28" s="19"/>
      <c r="G28" s="20">
        <f>H28+I28</f>
        <v>1710096763</v>
      </c>
      <c r="H28" s="21">
        <v>544484530</v>
      </c>
      <c r="I28" s="21">
        <v>1165612233</v>
      </c>
    </row>
    <row r="29" spans="2:9" x14ac:dyDescent="0.25">
      <c r="B29" s="38"/>
      <c r="C29" s="38"/>
      <c r="D29" s="32" t="s">
        <v>33</v>
      </c>
      <c r="E29" s="32"/>
      <c r="F29" s="19"/>
      <c r="G29" s="20">
        <f>H29+I29</f>
        <v>1138103892</v>
      </c>
      <c r="H29" s="21">
        <v>1125552298</v>
      </c>
      <c r="I29" s="21">
        <v>12551594</v>
      </c>
    </row>
    <row r="30" spans="2:9" ht="15.75" customHeight="1" x14ac:dyDescent="0.25">
      <c r="B30" s="38"/>
      <c r="C30" s="38"/>
      <c r="D30" s="32" t="s">
        <v>34</v>
      </c>
      <c r="E30" s="32"/>
      <c r="F30" s="19"/>
      <c r="G30" s="20">
        <f>H30+I30</f>
        <v>6454047664</v>
      </c>
      <c r="H30" s="21">
        <v>633238310</v>
      </c>
      <c r="I30" s="21">
        <v>5820809354</v>
      </c>
    </row>
    <row r="31" spans="2:9" x14ac:dyDescent="0.25">
      <c r="B31" s="38"/>
      <c r="C31" s="38"/>
      <c r="D31" s="32" t="s">
        <v>35</v>
      </c>
      <c r="E31" s="32"/>
      <c r="F31" s="19"/>
      <c r="G31" s="22"/>
      <c r="H31" s="21"/>
      <c r="I31" s="21"/>
    </row>
    <row r="32" spans="2:9" x14ac:dyDescent="0.25">
      <c r="B32" s="38"/>
      <c r="C32" s="38"/>
      <c r="D32" s="32" t="s">
        <v>131</v>
      </c>
      <c r="E32" s="32"/>
      <c r="F32" s="20">
        <f>H32+I32</f>
        <v>4328998890</v>
      </c>
      <c r="G32" s="22"/>
      <c r="H32" s="21">
        <v>3721465000</v>
      </c>
      <c r="I32" s="21">
        <v>607533890</v>
      </c>
    </row>
    <row r="33" spans="2:9" ht="15.75" customHeight="1" x14ac:dyDescent="0.25">
      <c r="B33" s="38"/>
      <c r="C33" s="38"/>
      <c r="D33" s="32" t="s">
        <v>36</v>
      </c>
      <c r="E33" s="32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8"/>
      <c r="C34" s="38"/>
      <c r="D34" s="32" t="s">
        <v>37</v>
      </c>
      <c r="E34" s="32"/>
      <c r="F34" s="20">
        <f>H34+I34</f>
        <v>0</v>
      </c>
      <c r="G34" s="22"/>
      <c r="H34" s="21"/>
      <c r="I34" s="21"/>
    </row>
    <row r="35" spans="2:9" ht="24" customHeight="1" x14ac:dyDescent="0.25">
      <c r="B35" s="38"/>
      <c r="C35" s="38"/>
      <c r="D35" s="32" t="s">
        <v>136</v>
      </c>
      <c r="E35" s="32"/>
      <c r="F35" s="20">
        <f>H35+I35</f>
        <v>-75954158</v>
      </c>
      <c r="G35" s="22"/>
      <c r="H35" s="21">
        <v>-100760990</v>
      </c>
      <c r="I35" s="21">
        <v>24806832</v>
      </c>
    </row>
    <row r="36" spans="2:9" ht="15.75" customHeight="1" x14ac:dyDescent="0.25">
      <c r="B36" s="38"/>
      <c r="C36" s="38"/>
      <c r="D36" s="32" t="s">
        <v>153</v>
      </c>
      <c r="E36" s="32"/>
      <c r="F36" s="19"/>
      <c r="G36" s="20">
        <f>H36+I36</f>
        <v>4253045607</v>
      </c>
      <c r="H36" s="21">
        <f>H32+H33+H35</f>
        <v>3620704885</v>
      </c>
      <c r="I36" s="21">
        <f>I32+I33+I35</f>
        <v>632340722</v>
      </c>
    </row>
    <row r="37" spans="2:9" x14ac:dyDescent="0.25">
      <c r="B37" s="38"/>
      <c r="C37" s="38"/>
      <c r="D37" s="32" t="s">
        <v>135</v>
      </c>
      <c r="E37" s="32"/>
      <c r="F37" s="20">
        <f>H37+I37</f>
        <v>988367997</v>
      </c>
      <c r="G37" s="22"/>
      <c r="H37" s="21">
        <v>985054204</v>
      </c>
      <c r="I37" s="21">
        <v>3313793</v>
      </c>
    </row>
    <row r="38" spans="2:9" x14ac:dyDescent="0.25">
      <c r="B38" s="38"/>
      <c r="C38" s="38"/>
      <c r="D38" s="32" t="s">
        <v>134</v>
      </c>
      <c r="E38" s="32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8"/>
      <c r="C39" s="38"/>
      <c r="D39" s="32" t="s">
        <v>132</v>
      </c>
      <c r="E39" s="32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8"/>
      <c r="C40" s="38"/>
      <c r="D40" s="32" t="s">
        <v>133</v>
      </c>
      <c r="E40" s="32"/>
      <c r="F40" s="22"/>
      <c r="G40" s="20">
        <f>H40+I40</f>
        <v>985147243</v>
      </c>
      <c r="H40" s="21">
        <f>H37-H38-H39</f>
        <v>981833450</v>
      </c>
      <c r="I40" s="21">
        <f>I37-I38-I39</f>
        <v>3313793</v>
      </c>
    </row>
    <row r="41" spans="2:9" ht="15.75" customHeight="1" x14ac:dyDescent="0.25">
      <c r="B41" s="38"/>
      <c r="C41" s="38"/>
      <c r="D41" s="32" t="s">
        <v>38</v>
      </c>
      <c r="E41" s="32"/>
      <c r="F41" s="22"/>
      <c r="G41" s="20">
        <f>H41+I41</f>
        <v>0</v>
      </c>
      <c r="H41" s="21">
        <v>0</v>
      </c>
      <c r="I41" s="21">
        <v>0</v>
      </c>
    </row>
    <row r="42" spans="2:9" x14ac:dyDescent="0.25">
      <c r="B42" s="38"/>
      <c r="C42" s="38"/>
      <c r="D42" s="32" t="s">
        <v>39</v>
      </c>
      <c r="E42" s="32"/>
      <c r="F42" s="22"/>
      <c r="G42" s="22"/>
      <c r="H42" s="21"/>
      <c r="I42" s="21"/>
    </row>
    <row r="43" spans="2:9" x14ac:dyDescent="0.25">
      <c r="B43" s="38"/>
      <c r="C43" s="38"/>
      <c r="D43" s="32" t="s">
        <v>166</v>
      </c>
      <c r="E43" s="32"/>
      <c r="F43" s="20">
        <f>H43+I43</f>
        <v>65498403863</v>
      </c>
      <c r="G43" s="22"/>
      <c r="H43" s="21">
        <v>24509225653</v>
      </c>
      <c r="I43" s="21">
        <v>40989178210</v>
      </c>
    </row>
    <row r="44" spans="2:9" ht="32.25" customHeight="1" x14ac:dyDescent="0.25">
      <c r="B44" s="38"/>
      <c r="C44" s="38"/>
      <c r="D44" s="32" t="s">
        <v>40</v>
      </c>
      <c r="E44" s="32"/>
      <c r="F44" s="20">
        <f>H44+I44</f>
        <v>1785470196</v>
      </c>
      <c r="G44" s="22"/>
      <c r="H44" s="21">
        <v>688910473</v>
      </c>
      <c r="I44" s="21">
        <v>1096559723</v>
      </c>
    </row>
    <row r="45" spans="2:9" ht="15.75" customHeight="1" x14ac:dyDescent="0.25">
      <c r="B45" s="38"/>
      <c r="C45" s="38"/>
      <c r="D45" s="32" t="s">
        <v>138</v>
      </c>
      <c r="E45" s="32"/>
      <c r="F45" s="22"/>
      <c r="G45" s="20">
        <f>H45+I45</f>
        <v>63712933667</v>
      </c>
      <c r="H45" s="21">
        <f>H43-H44</f>
        <v>23820315180</v>
      </c>
      <c r="I45" s="21">
        <f>I43-I44</f>
        <v>39892618487</v>
      </c>
    </row>
    <row r="46" spans="2:9" x14ac:dyDescent="0.25">
      <c r="B46" s="38"/>
      <c r="C46" s="38"/>
      <c r="D46" s="32" t="s">
        <v>41</v>
      </c>
      <c r="E46" s="32"/>
      <c r="F46" s="22"/>
      <c r="G46" s="22"/>
      <c r="H46" s="21"/>
      <c r="I46" s="21"/>
    </row>
    <row r="47" spans="2:9" ht="26.25" customHeight="1" x14ac:dyDescent="0.25">
      <c r="B47" s="38"/>
      <c r="C47" s="38"/>
      <c r="D47" s="32" t="s">
        <v>42</v>
      </c>
      <c r="E47" s="32"/>
      <c r="F47" s="22"/>
      <c r="G47" s="22"/>
      <c r="H47" s="21"/>
      <c r="I47" s="21"/>
    </row>
    <row r="48" spans="2:9" ht="15.75" customHeight="1" x14ac:dyDescent="0.25">
      <c r="B48" s="38"/>
      <c r="C48" s="38"/>
      <c r="D48" s="32" t="s">
        <v>43</v>
      </c>
      <c r="E48" s="32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8"/>
      <c r="C49" s="38"/>
      <c r="D49" s="32" t="s">
        <v>44</v>
      </c>
      <c r="E49" s="32"/>
      <c r="F49" s="22"/>
      <c r="G49" s="20">
        <f>H49+I49</f>
        <v>109734946</v>
      </c>
      <c r="H49" s="21">
        <v>0</v>
      </c>
      <c r="I49" s="21">
        <v>109734946</v>
      </c>
    </row>
    <row r="50" spans="2:9" x14ac:dyDescent="0.25">
      <c r="B50" s="38"/>
      <c r="C50" s="38"/>
      <c r="D50" s="32" t="s">
        <v>45</v>
      </c>
      <c r="E50" s="32"/>
      <c r="F50" s="22"/>
      <c r="G50" s="20">
        <f>H50+I50</f>
        <v>3696744725</v>
      </c>
      <c r="H50" s="21">
        <v>3696744725</v>
      </c>
      <c r="I50" s="21">
        <v>0</v>
      </c>
    </row>
    <row r="51" spans="2:9" ht="15.75" customHeight="1" x14ac:dyDescent="0.25">
      <c r="B51" s="38"/>
      <c r="C51" s="38"/>
      <c r="D51" s="32" t="s">
        <v>46</v>
      </c>
      <c r="E51" s="32"/>
      <c r="F51" s="22"/>
      <c r="G51" s="20">
        <f>H51+I51</f>
        <v>3894539660</v>
      </c>
      <c r="H51" s="21">
        <v>1583714729</v>
      </c>
      <c r="I51" s="21">
        <v>2310824931</v>
      </c>
    </row>
    <row r="52" spans="2:9" ht="15.75" customHeight="1" x14ac:dyDescent="0.25">
      <c r="B52" s="38"/>
      <c r="C52" s="38"/>
      <c r="D52" s="32" t="s">
        <v>47</v>
      </c>
      <c r="E52" s="32"/>
      <c r="F52" s="22"/>
      <c r="G52" s="22"/>
      <c r="H52" s="21"/>
      <c r="I52" s="21"/>
    </row>
    <row r="53" spans="2:9" ht="15.75" customHeight="1" x14ac:dyDescent="0.25">
      <c r="B53" s="38"/>
      <c r="C53" s="38"/>
      <c r="D53" s="32" t="s">
        <v>48</v>
      </c>
      <c r="E53" s="32"/>
      <c r="F53" s="22"/>
      <c r="G53" s="22"/>
      <c r="H53" s="21"/>
      <c r="I53" s="21"/>
    </row>
    <row r="54" spans="2:9" ht="15.75" customHeight="1" x14ac:dyDescent="0.25">
      <c r="B54" s="38"/>
      <c r="C54" s="38"/>
      <c r="D54" s="32" t="s">
        <v>140</v>
      </c>
      <c r="E54" s="32"/>
      <c r="F54" s="20">
        <f>H54+I54</f>
        <v>786265750</v>
      </c>
      <c r="G54" s="22"/>
      <c r="H54" s="21">
        <v>786265750</v>
      </c>
      <c r="I54" s="21">
        <v>0</v>
      </c>
    </row>
    <row r="55" spans="2:9" ht="15.75" customHeight="1" x14ac:dyDescent="0.25">
      <c r="B55" s="38"/>
      <c r="C55" s="38"/>
      <c r="D55" s="32" t="s">
        <v>139</v>
      </c>
      <c r="E55" s="32"/>
      <c r="F55" s="20">
        <f>H55+I55</f>
        <v>6450851</v>
      </c>
      <c r="G55" s="22"/>
      <c r="H55" s="21">
        <v>6450851</v>
      </c>
      <c r="I55" s="21">
        <v>0</v>
      </c>
    </row>
    <row r="56" spans="2:9" x14ac:dyDescent="0.25">
      <c r="B56" s="38"/>
      <c r="C56" s="38"/>
      <c r="D56" s="36" t="s">
        <v>141</v>
      </c>
      <c r="E56" s="36"/>
      <c r="F56" s="20">
        <f>H56+I56</f>
        <v>131182871</v>
      </c>
      <c r="G56" s="22"/>
      <c r="H56" s="21">
        <v>131182871</v>
      </c>
      <c r="I56" s="21">
        <v>0</v>
      </c>
    </row>
    <row r="57" spans="2:9" ht="15.75" customHeight="1" x14ac:dyDescent="0.25">
      <c r="B57" s="38"/>
      <c r="C57" s="38"/>
      <c r="D57" s="36" t="s">
        <v>49</v>
      </c>
      <c r="E57" s="36"/>
      <c r="F57" s="22"/>
      <c r="G57" s="20">
        <f>H57+I57</f>
        <v>661533730</v>
      </c>
      <c r="H57" s="21">
        <f>H54+H55-H56</f>
        <v>661533730</v>
      </c>
      <c r="I57" s="21">
        <f>I54+I55-I56</f>
        <v>0</v>
      </c>
    </row>
    <row r="58" spans="2:9" x14ac:dyDescent="0.25">
      <c r="B58" s="38"/>
      <c r="C58" s="38"/>
      <c r="D58" s="32" t="s">
        <v>50</v>
      </c>
      <c r="E58" s="32"/>
      <c r="F58" s="22"/>
      <c r="G58" s="20">
        <f>H58+I58</f>
        <v>1144736892</v>
      </c>
      <c r="H58" s="21">
        <v>965290337</v>
      </c>
      <c r="I58" s="21">
        <v>179446555</v>
      </c>
    </row>
    <row r="59" spans="2:9" x14ac:dyDescent="0.25">
      <c r="B59" s="38"/>
      <c r="C59" s="38"/>
      <c r="D59" s="30" t="s">
        <v>51</v>
      </c>
      <c r="E59" s="30"/>
      <c r="F59" s="22"/>
      <c r="G59" s="23">
        <f>H59+I59</f>
        <v>87596989839</v>
      </c>
      <c r="H59" s="24">
        <v>37469737224</v>
      </c>
      <c r="I59" s="24">
        <v>50127252615</v>
      </c>
    </row>
    <row r="60" spans="2:9" ht="15.75" customHeight="1" x14ac:dyDescent="0.25">
      <c r="B60" s="38"/>
      <c r="C60" s="38"/>
      <c r="D60" s="30" t="s">
        <v>52</v>
      </c>
      <c r="E60" s="30"/>
      <c r="F60" s="25"/>
      <c r="G60" s="25"/>
      <c r="H60" s="21"/>
      <c r="I60" s="21"/>
    </row>
    <row r="61" spans="2:9" x14ac:dyDescent="0.25">
      <c r="B61" s="38"/>
      <c r="C61" s="38"/>
      <c r="D61" s="30" t="s">
        <v>53</v>
      </c>
      <c r="E61" s="30"/>
      <c r="F61" s="25"/>
      <c r="G61" s="25"/>
      <c r="H61" s="21"/>
      <c r="I61" s="21"/>
    </row>
    <row r="62" spans="2:9" ht="15.75" customHeight="1" x14ac:dyDescent="0.25">
      <c r="B62" s="38"/>
      <c r="C62" s="38"/>
      <c r="D62" s="32" t="s">
        <v>54</v>
      </c>
      <c r="E62" s="32"/>
      <c r="F62" s="22"/>
      <c r="G62" s="20">
        <f>H62+I62</f>
        <v>7436279573</v>
      </c>
      <c r="H62" s="21">
        <v>4446244763</v>
      </c>
      <c r="I62" s="21">
        <v>2990034810</v>
      </c>
    </row>
    <row r="63" spans="2:9" x14ac:dyDescent="0.25">
      <c r="B63" s="38"/>
      <c r="C63" s="38"/>
      <c r="D63" s="32" t="s">
        <v>55</v>
      </c>
      <c r="E63" s="32"/>
      <c r="F63" s="22"/>
      <c r="G63" s="20">
        <f t="shared" ref="G63:G67" si="2">H63+I63</f>
        <v>3289312497</v>
      </c>
      <c r="H63" s="21">
        <v>3004361784</v>
      </c>
      <c r="I63" s="21">
        <v>284950713</v>
      </c>
    </row>
    <row r="64" spans="2:9" x14ac:dyDescent="0.25">
      <c r="B64" s="38"/>
      <c r="C64" s="38"/>
      <c r="D64" s="32" t="s">
        <v>56</v>
      </c>
      <c r="E64" s="32"/>
      <c r="F64" s="22"/>
      <c r="G64" s="20">
        <f>H64+I64</f>
        <v>10019558799</v>
      </c>
      <c r="H64" s="21">
        <f>11533525346-H63</f>
        <v>8529163562</v>
      </c>
      <c r="I64" s="21">
        <f>1775345950-I63</f>
        <v>1490395237</v>
      </c>
    </row>
    <row r="65" spans="2:9" x14ac:dyDescent="0.25">
      <c r="B65" s="38"/>
      <c r="C65" s="38"/>
      <c r="D65" s="32" t="s">
        <v>142</v>
      </c>
      <c r="E65" s="32"/>
      <c r="F65" s="22"/>
      <c r="G65" s="20">
        <f>H65+I65</f>
        <v>81175</v>
      </c>
      <c r="H65" s="21">
        <v>81175</v>
      </c>
      <c r="I65" s="21">
        <v>0</v>
      </c>
    </row>
    <row r="66" spans="2:9" ht="15.75" customHeight="1" x14ac:dyDescent="0.25">
      <c r="B66" s="38"/>
      <c r="C66" s="38"/>
      <c r="D66" s="32" t="s">
        <v>143</v>
      </c>
      <c r="E66" s="32"/>
      <c r="F66" s="22"/>
      <c r="G66" s="20">
        <f>H66+I66</f>
        <v>4053129092</v>
      </c>
      <c r="H66" s="21">
        <v>1187200564</v>
      </c>
      <c r="I66" s="21">
        <v>2865928528</v>
      </c>
    </row>
    <row r="67" spans="2:9" ht="15.75" customHeight="1" x14ac:dyDescent="0.25">
      <c r="B67" s="38"/>
      <c r="C67" s="38"/>
      <c r="D67" s="32" t="s">
        <v>149</v>
      </c>
      <c r="E67" s="32"/>
      <c r="F67" s="22"/>
      <c r="G67" s="20">
        <f t="shared" si="2"/>
        <v>505758323</v>
      </c>
      <c r="H67" s="21">
        <v>505758323</v>
      </c>
      <c r="I67" s="21">
        <v>0</v>
      </c>
    </row>
    <row r="68" spans="2:9" ht="15.75" customHeight="1" x14ac:dyDescent="0.25">
      <c r="B68" s="38"/>
      <c r="C68" s="38"/>
      <c r="D68" s="32" t="s">
        <v>57</v>
      </c>
      <c r="E68" s="32"/>
      <c r="F68" s="22"/>
      <c r="G68" s="20">
        <f>H68+I68</f>
        <v>38839279617</v>
      </c>
      <c r="H68" s="21">
        <v>3975887812</v>
      </c>
      <c r="I68" s="21">
        <v>34863391805</v>
      </c>
    </row>
    <row r="69" spans="2:9" ht="15.75" customHeight="1" x14ac:dyDescent="0.25">
      <c r="B69" s="38"/>
      <c r="C69" s="38"/>
      <c r="D69" s="32" t="s">
        <v>58</v>
      </c>
      <c r="E69" s="32"/>
      <c r="F69" s="22"/>
      <c r="G69" s="20">
        <f>H69+I69</f>
        <v>2441803340</v>
      </c>
      <c r="H69" s="21">
        <v>1447169608</v>
      </c>
      <c r="I69" s="21">
        <v>994633732</v>
      </c>
    </row>
    <row r="70" spans="2:9" ht="15.75" customHeight="1" x14ac:dyDescent="0.25">
      <c r="B70" s="38"/>
      <c r="C70" s="38"/>
      <c r="D70" s="32" t="s">
        <v>59</v>
      </c>
      <c r="E70" s="32"/>
      <c r="F70" s="22"/>
      <c r="G70" s="20">
        <f>H70+I70</f>
        <v>1251915872</v>
      </c>
      <c r="H70" s="21">
        <v>473959979</v>
      </c>
      <c r="I70" s="21">
        <v>777955893</v>
      </c>
    </row>
    <row r="71" spans="2:9" x14ac:dyDescent="0.25">
      <c r="B71" s="38"/>
      <c r="C71" s="38"/>
      <c r="D71" s="32" t="s">
        <v>60</v>
      </c>
      <c r="E71" s="32"/>
      <c r="F71" s="22"/>
      <c r="G71" s="20">
        <f>H71+I71</f>
        <v>990040845</v>
      </c>
      <c r="H71" s="21">
        <v>489063770</v>
      </c>
      <c r="I71" s="21">
        <v>500977075</v>
      </c>
    </row>
    <row r="72" spans="2:9" x14ac:dyDescent="0.25">
      <c r="B72" s="38"/>
      <c r="C72" s="38"/>
      <c r="D72" s="30" t="s">
        <v>61</v>
      </c>
      <c r="E72" s="30"/>
      <c r="F72" s="22"/>
      <c r="G72" s="23">
        <f>H72+I72</f>
        <v>77571543481</v>
      </c>
      <c r="H72" s="24">
        <v>26391046229</v>
      </c>
      <c r="I72" s="24">
        <v>51180497252</v>
      </c>
    </row>
    <row r="73" spans="2:9" x14ac:dyDescent="0.25">
      <c r="B73" s="38"/>
      <c r="C73" s="38"/>
      <c r="D73" s="30" t="s">
        <v>62</v>
      </c>
      <c r="E73" s="30"/>
      <c r="F73" s="22"/>
      <c r="G73" s="22"/>
      <c r="H73" s="21"/>
      <c r="I73" s="21"/>
    </row>
    <row r="74" spans="2:9" x14ac:dyDescent="0.25">
      <c r="B74" s="38"/>
      <c r="C74" s="38"/>
      <c r="D74" s="32" t="s">
        <v>63</v>
      </c>
      <c r="E74" s="32"/>
      <c r="F74" s="22"/>
      <c r="G74" s="22"/>
      <c r="H74" s="21"/>
      <c r="I74" s="21"/>
    </row>
    <row r="75" spans="2:9" x14ac:dyDescent="0.25">
      <c r="B75" s="38"/>
      <c r="C75" s="38"/>
      <c r="D75" s="32" t="s">
        <v>64</v>
      </c>
      <c r="E75" s="32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8"/>
      <c r="C76" s="38"/>
      <c r="D76" s="32" t="s">
        <v>65</v>
      </c>
      <c r="E76" s="32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8"/>
      <c r="C77" s="38"/>
      <c r="D77" s="32" t="s">
        <v>66</v>
      </c>
      <c r="E77" s="32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8"/>
      <c r="C78" s="38"/>
      <c r="D78" s="32" t="s">
        <v>67</v>
      </c>
      <c r="E78" s="32"/>
      <c r="F78" s="22"/>
      <c r="G78" s="22"/>
      <c r="H78" s="21"/>
      <c r="I78" s="21"/>
    </row>
    <row r="79" spans="2:9" x14ac:dyDescent="0.25">
      <c r="B79" s="38"/>
      <c r="C79" s="38"/>
      <c r="D79" s="32" t="s">
        <v>68</v>
      </c>
      <c r="E79" s="32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8"/>
      <c r="C80" s="38"/>
      <c r="D80" s="32" t="s">
        <v>69</v>
      </c>
      <c r="E80" s="32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8"/>
      <c r="C81" s="38"/>
      <c r="D81" s="32" t="s">
        <v>70</v>
      </c>
      <c r="E81" s="32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8"/>
      <c r="C82" s="38"/>
      <c r="D82" s="32" t="s">
        <v>71</v>
      </c>
      <c r="E82" s="32"/>
      <c r="F82" s="22"/>
      <c r="G82" s="20">
        <f>H82+I82</f>
        <v>13196355</v>
      </c>
      <c r="H82" s="21">
        <v>13196355</v>
      </c>
      <c r="I82" s="21">
        <v>0</v>
      </c>
    </row>
    <row r="83" spans="2:9" x14ac:dyDescent="0.25">
      <c r="B83" s="38"/>
      <c r="C83" s="38"/>
      <c r="D83" s="32" t="s">
        <v>72</v>
      </c>
      <c r="E83" s="32"/>
      <c r="F83" s="22"/>
      <c r="G83" s="20">
        <f>H83+I83</f>
        <v>3604008102</v>
      </c>
      <c r="H83" s="21">
        <v>3604008102</v>
      </c>
      <c r="I83" s="21">
        <v>0</v>
      </c>
    </row>
    <row r="84" spans="2:9" x14ac:dyDescent="0.25">
      <c r="B84" s="38"/>
      <c r="C84" s="38"/>
      <c r="D84" s="30" t="s">
        <v>73</v>
      </c>
      <c r="E84" s="30"/>
      <c r="F84" s="26"/>
      <c r="G84" s="23">
        <f>H84+I84</f>
        <v>10025446358</v>
      </c>
      <c r="H84" s="24">
        <v>10025446358</v>
      </c>
      <c r="I84" s="24">
        <v>0</v>
      </c>
    </row>
    <row r="85" spans="2:9" ht="15.75" customHeight="1" x14ac:dyDescent="0.25">
      <c r="B85" s="38"/>
      <c r="C85" s="38"/>
      <c r="D85" s="30" t="s">
        <v>74</v>
      </c>
      <c r="E85" s="30"/>
      <c r="F85" s="26"/>
      <c r="G85" s="23">
        <f>H85+I85</f>
        <v>87596989839</v>
      </c>
      <c r="H85" s="24">
        <f>H72+H84</f>
        <v>36416492587</v>
      </c>
      <c r="I85" s="24">
        <f>I72+I84</f>
        <v>51180497252</v>
      </c>
    </row>
    <row r="86" spans="2:9" ht="15.75" customHeight="1" x14ac:dyDescent="0.25">
      <c r="B86" s="33">
        <v>6</v>
      </c>
      <c r="C86" s="33"/>
      <c r="D86" s="34" t="s">
        <v>167</v>
      </c>
      <c r="E86" s="34"/>
      <c r="F86" s="34"/>
      <c r="G86" s="34"/>
      <c r="H86" s="21"/>
      <c r="I86" s="21"/>
    </row>
    <row r="87" spans="2:9" x14ac:dyDescent="0.25">
      <c r="B87" s="33"/>
      <c r="C87" s="33"/>
      <c r="D87" s="35" t="s">
        <v>29</v>
      </c>
      <c r="E87" s="35"/>
      <c r="F87" s="35"/>
      <c r="G87" s="16" t="s">
        <v>30</v>
      </c>
      <c r="H87" s="21"/>
      <c r="I87" s="21"/>
    </row>
    <row r="88" spans="2:9" s="10" customFormat="1" ht="33" customHeight="1" x14ac:dyDescent="0.25">
      <c r="B88" s="33"/>
      <c r="C88" s="33"/>
      <c r="D88" s="30" t="s">
        <v>75</v>
      </c>
      <c r="E88" s="30"/>
      <c r="F88" s="30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3"/>
      <c r="C89" s="33"/>
      <c r="D89" s="32" t="s">
        <v>76</v>
      </c>
      <c r="E89" s="32"/>
      <c r="F89" s="32"/>
      <c r="G89" s="20">
        <f>H89+I89</f>
        <v>5827509</v>
      </c>
      <c r="H89" s="21">
        <v>5827509</v>
      </c>
      <c r="I89" s="21">
        <v>0</v>
      </c>
    </row>
    <row r="90" spans="2:9" ht="18" customHeight="1" x14ac:dyDescent="0.25">
      <c r="B90" s="33"/>
      <c r="C90" s="33"/>
      <c r="D90" s="32" t="s">
        <v>77</v>
      </c>
      <c r="E90" s="32"/>
      <c r="F90" s="32"/>
      <c r="G90" s="20">
        <f>H90+I90</f>
        <v>542212955</v>
      </c>
      <c r="H90" s="21">
        <v>46736009</v>
      </c>
      <c r="I90" s="21">
        <v>495476946</v>
      </c>
    </row>
    <row r="91" spans="2:9" ht="18" customHeight="1" x14ac:dyDescent="0.25">
      <c r="B91" s="33"/>
      <c r="C91" s="33"/>
      <c r="D91" s="32" t="s">
        <v>78</v>
      </c>
      <c r="E91" s="32"/>
      <c r="F91" s="32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3"/>
      <c r="C92" s="33"/>
      <c r="D92" s="32" t="s">
        <v>129</v>
      </c>
      <c r="E92" s="32"/>
      <c r="F92" s="32"/>
      <c r="G92" s="20">
        <f>H92+I92</f>
        <v>1625622</v>
      </c>
      <c r="H92" s="21">
        <v>1625622</v>
      </c>
      <c r="I92" s="21">
        <v>0</v>
      </c>
    </row>
    <row r="93" spans="2:9" ht="18" customHeight="1" x14ac:dyDescent="0.25">
      <c r="B93" s="33"/>
      <c r="C93" s="33"/>
      <c r="D93" s="32" t="s">
        <v>79</v>
      </c>
      <c r="E93" s="32"/>
      <c r="F93" s="32"/>
      <c r="G93" s="20">
        <f>H93+I93</f>
        <v>516253445</v>
      </c>
      <c r="H93" s="21">
        <v>505838719</v>
      </c>
      <c r="I93" s="21">
        <v>10414726</v>
      </c>
    </row>
    <row r="94" spans="2:9" ht="18" customHeight="1" x14ac:dyDescent="0.25">
      <c r="B94" s="33"/>
      <c r="C94" s="33"/>
      <c r="D94" s="32" t="s">
        <v>80</v>
      </c>
      <c r="E94" s="32"/>
      <c r="F94" s="32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3"/>
      <c r="C95" s="33"/>
      <c r="D95" s="32" t="s">
        <v>168</v>
      </c>
      <c r="E95" s="32"/>
      <c r="F95" s="32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3"/>
      <c r="C96" s="33"/>
      <c r="D96" s="32" t="s">
        <v>82</v>
      </c>
      <c r="E96" s="32"/>
      <c r="F96" s="32"/>
      <c r="G96" s="20">
        <f>H96+I96</f>
        <v>7875409954</v>
      </c>
      <c r="H96" s="21">
        <v>4137221085</v>
      </c>
      <c r="I96" s="21">
        <v>3738188869</v>
      </c>
    </row>
    <row r="97" spans="2:9" ht="18" customHeight="1" x14ac:dyDescent="0.25">
      <c r="B97" s="33"/>
      <c r="C97" s="33"/>
      <c r="D97" s="32" t="s">
        <v>83</v>
      </c>
      <c r="E97" s="32"/>
      <c r="F97" s="32"/>
      <c r="G97" s="20">
        <f>H97+I97</f>
        <v>7817942</v>
      </c>
      <c r="H97" s="21">
        <v>7817942</v>
      </c>
      <c r="I97" s="21">
        <v>0</v>
      </c>
    </row>
    <row r="98" spans="2:9" ht="18" customHeight="1" x14ac:dyDescent="0.25">
      <c r="B98" s="33"/>
      <c r="C98" s="33"/>
      <c r="D98" s="32" t="s">
        <v>84</v>
      </c>
      <c r="E98" s="32"/>
      <c r="F98" s="32"/>
      <c r="G98" s="20">
        <f>H98+I98</f>
        <v>2666972027</v>
      </c>
      <c r="H98" s="21">
        <v>2666972027</v>
      </c>
      <c r="I98" s="21">
        <v>0</v>
      </c>
    </row>
    <row r="99" spans="2:9" x14ac:dyDescent="0.25">
      <c r="B99" s="33"/>
      <c r="C99" s="33"/>
      <c r="D99" s="30" t="s">
        <v>85</v>
      </c>
      <c r="E99" s="30"/>
      <c r="F99" s="30"/>
      <c r="G99" s="23">
        <f>H99+I99</f>
        <v>11616119454</v>
      </c>
      <c r="H99" s="24">
        <f>SUM(H89:H98)</f>
        <v>7372038913</v>
      </c>
      <c r="I99" s="24">
        <f>SUM(I89:I98)</f>
        <v>4244080541</v>
      </c>
    </row>
    <row r="100" spans="2:9" s="10" customFormat="1" x14ac:dyDescent="0.25">
      <c r="B100" s="33"/>
      <c r="C100" s="33"/>
      <c r="D100" s="30" t="s">
        <v>86</v>
      </c>
      <c r="E100" s="30"/>
      <c r="F100" s="30"/>
      <c r="G100" s="27"/>
      <c r="H100" s="21"/>
      <c r="I100" s="21"/>
    </row>
    <row r="101" spans="2:9" ht="15.75" customHeight="1" x14ac:dyDescent="0.25">
      <c r="B101" s="33"/>
      <c r="C101" s="33"/>
      <c r="D101" s="32" t="s">
        <v>87</v>
      </c>
      <c r="E101" s="32"/>
      <c r="F101" s="32"/>
      <c r="G101" s="20">
        <f>H101+I101</f>
        <v>55578085</v>
      </c>
      <c r="H101" s="21">
        <v>49269512</v>
      </c>
      <c r="I101" s="21">
        <v>6308573</v>
      </c>
    </row>
    <row r="102" spans="2:9" ht="15.75" customHeight="1" x14ac:dyDescent="0.25">
      <c r="B102" s="33"/>
      <c r="C102" s="33"/>
      <c r="D102" s="32" t="s">
        <v>169</v>
      </c>
      <c r="E102" s="32"/>
      <c r="F102" s="32"/>
      <c r="G102" s="20">
        <f>H102+I102</f>
        <v>1428065455</v>
      </c>
      <c r="H102" s="21">
        <v>1314193784</v>
      </c>
      <c r="I102" s="21">
        <v>113871671</v>
      </c>
    </row>
    <row r="103" spans="2:9" ht="15.75" customHeight="1" x14ac:dyDescent="0.25">
      <c r="B103" s="33"/>
      <c r="C103" s="33"/>
      <c r="D103" s="32" t="s">
        <v>170</v>
      </c>
      <c r="E103" s="32"/>
      <c r="F103" s="32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3"/>
      <c r="C104" s="33"/>
      <c r="D104" s="32" t="s">
        <v>171</v>
      </c>
      <c r="E104" s="32"/>
      <c r="F104" s="32"/>
      <c r="G104" s="20">
        <f t="shared" si="4"/>
        <v>638001994</v>
      </c>
      <c r="H104" s="21">
        <v>351199858</v>
      </c>
      <c r="I104" s="21">
        <v>286802136</v>
      </c>
    </row>
    <row r="105" spans="2:9" ht="15.75" customHeight="1" x14ac:dyDescent="0.25">
      <c r="B105" s="33"/>
      <c r="C105" s="33"/>
      <c r="D105" s="30" t="s">
        <v>172</v>
      </c>
      <c r="E105" s="30"/>
      <c r="F105" s="30"/>
      <c r="G105" s="23">
        <f t="shared" si="4"/>
        <v>2121645534</v>
      </c>
      <c r="H105" s="24">
        <f>SUM(H101:H104)</f>
        <v>1714663154</v>
      </c>
      <c r="I105" s="24">
        <f>SUM(I101:I104)</f>
        <v>406982380</v>
      </c>
    </row>
    <row r="106" spans="2:9" ht="15.75" customHeight="1" x14ac:dyDescent="0.25">
      <c r="B106" s="33"/>
      <c r="C106" s="33"/>
      <c r="D106" s="32" t="s">
        <v>173</v>
      </c>
      <c r="E106" s="32"/>
      <c r="F106" s="32"/>
      <c r="G106" s="20">
        <f t="shared" si="4"/>
        <v>2598221347</v>
      </c>
      <c r="H106" s="21">
        <v>534376464</v>
      </c>
      <c r="I106" s="21">
        <v>2063844883</v>
      </c>
    </row>
    <row r="107" spans="2:9" x14ac:dyDescent="0.25">
      <c r="B107" s="33"/>
      <c r="C107" s="33"/>
      <c r="D107" s="32" t="s">
        <v>174</v>
      </c>
      <c r="E107" s="32"/>
      <c r="F107" s="32"/>
      <c r="G107" s="20">
        <f t="shared" si="4"/>
        <v>115265806</v>
      </c>
      <c r="H107" s="21">
        <v>115265806</v>
      </c>
      <c r="I107" s="21">
        <v>0</v>
      </c>
    </row>
    <row r="108" spans="2:9" x14ac:dyDescent="0.25">
      <c r="B108" s="33"/>
      <c r="C108" s="33"/>
      <c r="D108" s="32" t="s">
        <v>175</v>
      </c>
      <c r="E108" s="32"/>
      <c r="F108" s="32"/>
      <c r="G108" s="20">
        <f t="shared" si="4"/>
        <v>3468438908</v>
      </c>
      <c r="H108" s="21">
        <v>2925524292</v>
      </c>
      <c r="I108" s="21">
        <v>542914616</v>
      </c>
    </row>
    <row r="109" spans="2:9" ht="15.75" customHeight="1" x14ac:dyDescent="0.25">
      <c r="B109" s="33"/>
      <c r="C109" s="33"/>
      <c r="D109" s="30" t="s">
        <v>176</v>
      </c>
      <c r="E109" s="30"/>
      <c r="F109" s="30"/>
      <c r="G109" s="23">
        <f t="shared" si="4"/>
        <v>6181926061</v>
      </c>
      <c r="H109" s="24">
        <f>SUM(H106:H108)</f>
        <v>3575166562</v>
      </c>
      <c r="I109" s="24">
        <f>SUM(I106:I108)</f>
        <v>2606759499</v>
      </c>
    </row>
    <row r="110" spans="2:9" x14ac:dyDescent="0.25">
      <c r="B110" s="33"/>
      <c r="C110" s="33"/>
      <c r="D110" s="30" t="s">
        <v>177</v>
      </c>
      <c r="E110" s="30"/>
      <c r="F110" s="30"/>
      <c r="G110" s="23">
        <f t="shared" si="4"/>
        <v>8303571595</v>
      </c>
      <c r="H110" s="24">
        <f>H105+H109</f>
        <v>5289829716</v>
      </c>
      <c r="I110" s="24">
        <f>I105+I109</f>
        <v>3013741879</v>
      </c>
    </row>
    <row r="111" spans="2:9" s="10" customFormat="1" ht="26.25" customHeight="1" x14ac:dyDescent="0.25">
      <c r="B111" s="33"/>
      <c r="C111" s="33"/>
      <c r="D111" s="30" t="s">
        <v>144</v>
      </c>
      <c r="E111" s="30"/>
      <c r="F111" s="30"/>
      <c r="G111" s="23">
        <f t="shared" si="4"/>
        <v>3312547859</v>
      </c>
      <c r="H111" s="24">
        <f>H99-H110</f>
        <v>2082209197</v>
      </c>
      <c r="I111" s="24">
        <f>I99-I110</f>
        <v>1230338662</v>
      </c>
    </row>
    <row r="112" spans="2:9" ht="16.5" customHeight="1" x14ac:dyDescent="0.25">
      <c r="B112" s="33"/>
      <c r="C112" s="33"/>
      <c r="D112" s="36" t="s">
        <v>145</v>
      </c>
      <c r="E112" s="36"/>
      <c r="F112" s="36"/>
      <c r="G112" s="20">
        <f t="shared" si="4"/>
        <v>3979141653</v>
      </c>
      <c r="H112" s="21">
        <v>1333186857</v>
      </c>
      <c r="I112" s="21">
        <v>2645954796</v>
      </c>
    </row>
    <row r="113" spans="2:9" ht="16.5" customHeight="1" x14ac:dyDescent="0.25">
      <c r="B113" s="33"/>
      <c r="C113" s="33"/>
      <c r="D113" s="36" t="s">
        <v>146</v>
      </c>
      <c r="E113" s="36"/>
      <c r="F113" s="36"/>
      <c r="G113" s="20">
        <f t="shared" si="4"/>
        <v>12996583</v>
      </c>
      <c r="H113" s="21">
        <v>0</v>
      </c>
      <c r="I113" s="21">
        <v>12996583</v>
      </c>
    </row>
    <row r="114" spans="2:9" ht="16.5" customHeight="1" x14ac:dyDescent="0.25">
      <c r="B114" s="33"/>
      <c r="C114" s="33"/>
      <c r="D114" s="37" t="s">
        <v>147</v>
      </c>
      <c r="E114" s="37"/>
      <c r="F114" s="37"/>
      <c r="G114" s="20">
        <f>H114+I114</f>
        <v>3765106</v>
      </c>
      <c r="H114" s="21">
        <v>3765106</v>
      </c>
      <c r="I114" s="21">
        <v>0</v>
      </c>
    </row>
    <row r="115" spans="2:9" x14ac:dyDescent="0.25">
      <c r="B115" s="33"/>
      <c r="C115" s="33"/>
      <c r="D115" s="36" t="s">
        <v>178</v>
      </c>
      <c r="E115" s="36"/>
      <c r="F115" s="36"/>
      <c r="G115" s="20">
        <f>H115+I115</f>
        <v>1079451061</v>
      </c>
      <c r="H115" s="21">
        <v>702501842</v>
      </c>
      <c r="I115" s="21">
        <v>376949219</v>
      </c>
    </row>
    <row r="116" spans="2:9" s="28" customFormat="1" x14ac:dyDescent="0.25">
      <c r="B116" s="33"/>
      <c r="C116" s="33"/>
      <c r="D116" s="72" t="s">
        <v>179</v>
      </c>
      <c r="E116" s="73"/>
      <c r="F116" s="74"/>
      <c r="G116" s="24">
        <f>G111-G112-G113-G114-G115</f>
        <v>-1762806544</v>
      </c>
      <c r="H116" s="24">
        <f>H111-H112-H113-H114-H115</f>
        <v>42755392</v>
      </c>
      <c r="I116" s="24">
        <f>I111-I112-I113-I114-I115</f>
        <v>-1805561936</v>
      </c>
    </row>
    <row r="117" spans="2:9" s="10" customFormat="1" x14ac:dyDescent="0.25">
      <c r="B117" s="33"/>
      <c r="C117" s="33"/>
      <c r="D117" s="30" t="s">
        <v>97</v>
      </c>
      <c r="E117" s="30"/>
      <c r="F117" s="30"/>
      <c r="G117" s="20"/>
      <c r="H117" s="21"/>
      <c r="I117" s="21"/>
    </row>
    <row r="118" spans="2:9" ht="15.75" customHeight="1" x14ac:dyDescent="0.25">
      <c r="B118" s="33"/>
      <c r="C118" s="33"/>
      <c r="D118" s="32" t="s">
        <v>98</v>
      </c>
      <c r="E118" s="32"/>
      <c r="F118" s="32"/>
      <c r="G118" s="20">
        <f t="shared" si="4"/>
        <v>609569440</v>
      </c>
      <c r="H118" s="21">
        <v>463878331</v>
      </c>
      <c r="I118" s="21">
        <v>145691109</v>
      </c>
    </row>
    <row r="119" spans="2:9" x14ac:dyDescent="0.25">
      <c r="B119" s="33"/>
      <c r="C119" s="33"/>
      <c r="D119" s="32" t="s">
        <v>99</v>
      </c>
      <c r="E119" s="32"/>
      <c r="F119" s="32"/>
      <c r="G119" s="20">
        <f t="shared" si="4"/>
        <v>2862438234</v>
      </c>
      <c r="H119" s="21">
        <v>199939800</v>
      </c>
      <c r="I119" s="21">
        <v>2662498434</v>
      </c>
    </row>
    <row r="120" spans="2:9" ht="15.75" customHeight="1" x14ac:dyDescent="0.25">
      <c r="B120" s="33"/>
      <c r="C120" s="33"/>
      <c r="D120" s="32" t="s">
        <v>100</v>
      </c>
      <c r="E120" s="32"/>
      <c r="F120" s="32"/>
      <c r="G120" s="20">
        <f t="shared" si="4"/>
        <v>0</v>
      </c>
      <c r="H120" s="21">
        <v>0</v>
      </c>
      <c r="I120" s="21">
        <v>0</v>
      </c>
    </row>
    <row r="121" spans="2:9" ht="15.75" customHeight="1" x14ac:dyDescent="0.25">
      <c r="B121" s="33"/>
      <c r="C121" s="33"/>
      <c r="D121" s="32" t="s">
        <v>101</v>
      </c>
      <c r="E121" s="32"/>
      <c r="F121" s="32"/>
      <c r="G121" s="20">
        <f t="shared" si="4"/>
        <v>16839821</v>
      </c>
      <c r="H121" s="21">
        <v>16289117</v>
      </c>
      <c r="I121" s="21">
        <v>550704</v>
      </c>
    </row>
    <row r="122" spans="2:9" ht="15.75" customHeight="1" x14ac:dyDescent="0.25">
      <c r="B122" s="33"/>
      <c r="C122" s="33"/>
      <c r="D122" s="32" t="s">
        <v>154</v>
      </c>
      <c r="E122" s="32"/>
      <c r="F122" s="32"/>
      <c r="G122" s="20">
        <f t="shared" si="4"/>
        <v>317790152</v>
      </c>
      <c r="H122" s="21">
        <v>157476652</v>
      </c>
      <c r="I122" s="21">
        <v>160313500</v>
      </c>
    </row>
    <row r="123" spans="2:9" ht="15.75" customHeight="1" x14ac:dyDescent="0.25">
      <c r="B123" s="33"/>
      <c r="C123" s="33"/>
      <c r="D123" s="32" t="s">
        <v>155</v>
      </c>
      <c r="E123" s="32"/>
      <c r="F123" s="32"/>
      <c r="G123" s="20">
        <f t="shared" si="4"/>
        <v>2892466470</v>
      </c>
      <c r="H123" s="21">
        <v>948301472</v>
      </c>
      <c r="I123" s="21">
        <v>1944164998</v>
      </c>
    </row>
    <row r="124" spans="2:9" x14ac:dyDescent="0.25">
      <c r="B124" s="33"/>
      <c r="C124" s="33"/>
      <c r="D124" s="32" t="s">
        <v>156</v>
      </c>
      <c r="E124" s="32"/>
      <c r="F124" s="32"/>
      <c r="G124" s="20">
        <f t="shared" si="4"/>
        <v>600963633</v>
      </c>
      <c r="H124" s="21">
        <v>518256182</v>
      </c>
      <c r="I124" s="21">
        <v>82707451</v>
      </c>
    </row>
    <row r="125" spans="2:9" s="28" customFormat="1" x14ac:dyDescent="0.25">
      <c r="B125" s="33"/>
      <c r="C125" s="33"/>
      <c r="D125" s="30" t="s">
        <v>157</v>
      </c>
      <c r="E125" s="30"/>
      <c r="F125" s="30"/>
      <c r="G125" s="23">
        <f t="shared" si="4"/>
        <v>7300067750</v>
      </c>
      <c r="H125" s="24">
        <f>SUM(H118:H124)</f>
        <v>2304141554</v>
      </c>
      <c r="I125" s="24">
        <f>SUM(I118:I124)</f>
        <v>4995926196</v>
      </c>
    </row>
    <row r="126" spans="2:9" s="10" customFormat="1" x14ac:dyDescent="0.25">
      <c r="B126" s="33"/>
      <c r="C126" s="33"/>
      <c r="D126" s="30" t="s">
        <v>102</v>
      </c>
      <c r="E126" s="30"/>
      <c r="F126" s="30"/>
      <c r="G126" s="27"/>
      <c r="H126" s="21"/>
      <c r="I126" s="21"/>
    </row>
    <row r="127" spans="2:9" ht="15.75" customHeight="1" x14ac:dyDescent="0.25">
      <c r="B127" s="33"/>
      <c r="C127" s="33"/>
      <c r="D127" s="32" t="s">
        <v>103</v>
      </c>
      <c r="E127" s="32"/>
      <c r="F127" s="32"/>
      <c r="G127" s="20">
        <f t="shared" si="4"/>
        <v>320445430</v>
      </c>
      <c r="H127" s="21">
        <v>202018414</v>
      </c>
      <c r="I127" s="21">
        <v>118427016</v>
      </c>
    </row>
    <row r="128" spans="2:9" ht="15.75" customHeight="1" x14ac:dyDescent="0.25">
      <c r="B128" s="33"/>
      <c r="C128" s="33"/>
      <c r="D128" s="32" t="s">
        <v>104</v>
      </c>
      <c r="E128" s="32"/>
      <c r="F128" s="32"/>
      <c r="G128" s="20">
        <f t="shared" si="4"/>
        <v>1856134752</v>
      </c>
      <c r="H128" s="21">
        <v>-613359116</v>
      </c>
      <c r="I128" s="21">
        <v>2469493868</v>
      </c>
    </row>
    <row r="129" spans="2:9" ht="15.75" customHeight="1" x14ac:dyDescent="0.25">
      <c r="B129" s="33"/>
      <c r="C129" s="33"/>
      <c r="D129" s="32" t="s">
        <v>105</v>
      </c>
      <c r="E129" s="32"/>
      <c r="F129" s="32"/>
      <c r="G129" s="20">
        <f t="shared" si="4"/>
        <v>0</v>
      </c>
      <c r="H129" s="21">
        <v>0</v>
      </c>
      <c r="I129" s="21">
        <v>0</v>
      </c>
    </row>
    <row r="130" spans="2:9" x14ac:dyDescent="0.25">
      <c r="B130" s="33"/>
      <c r="C130" s="33"/>
      <c r="D130" s="32" t="s">
        <v>106</v>
      </c>
      <c r="E130" s="32"/>
      <c r="F130" s="32"/>
      <c r="G130" s="20">
        <f t="shared" si="4"/>
        <v>151909</v>
      </c>
      <c r="H130" s="21">
        <v>149774</v>
      </c>
      <c r="I130" s="21">
        <v>2135</v>
      </c>
    </row>
    <row r="131" spans="2:9" x14ac:dyDescent="0.25">
      <c r="B131" s="33"/>
      <c r="C131" s="33"/>
      <c r="D131" s="32" t="s">
        <v>107</v>
      </c>
      <c r="E131" s="32"/>
      <c r="F131" s="32"/>
      <c r="G131" s="20">
        <f t="shared" si="4"/>
        <v>6542073</v>
      </c>
      <c r="H131" s="21">
        <v>4875392</v>
      </c>
      <c r="I131" s="21">
        <v>1666681</v>
      </c>
    </row>
    <row r="132" spans="2:9" s="28" customFormat="1" x14ac:dyDescent="0.25">
      <c r="B132" s="33"/>
      <c r="C132" s="33"/>
      <c r="D132" s="30" t="s">
        <v>108</v>
      </c>
      <c r="E132" s="30"/>
      <c r="F132" s="30"/>
      <c r="G132" s="23">
        <f>H132+I132</f>
        <v>2183274164</v>
      </c>
      <c r="H132" s="24">
        <f>SUM(H127:H131)</f>
        <v>-406315536</v>
      </c>
      <c r="I132" s="24">
        <f>SUM(I127:I131)</f>
        <v>2589589700</v>
      </c>
    </row>
    <row r="133" spans="2:9" s="10" customFormat="1" ht="15.75" customHeight="1" x14ac:dyDescent="0.25">
      <c r="B133" s="33"/>
      <c r="C133" s="33"/>
      <c r="D133" s="30" t="s">
        <v>109</v>
      </c>
      <c r="E133" s="30"/>
      <c r="F133" s="30"/>
      <c r="G133" s="23">
        <f t="shared" si="4"/>
        <v>3353987042</v>
      </c>
      <c r="H133" s="24">
        <f>H116+H125-H132</f>
        <v>2753212482</v>
      </c>
      <c r="I133" s="24">
        <f>I116+I125-I132</f>
        <v>600774560</v>
      </c>
    </row>
    <row r="134" spans="2:9" s="10" customFormat="1" x14ac:dyDescent="0.25">
      <c r="B134" s="33"/>
      <c r="C134" s="33"/>
      <c r="D134" s="30" t="s">
        <v>110</v>
      </c>
      <c r="E134" s="30"/>
      <c r="F134" s="30"/>
      <c r="G134" s="27"/>
      <c r="H134" s="21"/>
      <c r="I134" s="21"/>
    </row>
    <row r="135" spans="2:9" ht="15.75" customHeight="1" x14ac:dyDescent="0.25">
      <c r="B135" s="33"/>
      <c r="C135" s="33"/>
      <c r="D135" s="32" t="s">
        <v>111</v>
      </c>
      <c r="E135" s="32"/>
      <c r="F135" s="32"/>
      <c r="G135" s="20">
        <f t="shared" si="4"/>
        <v>1068688865</v>
      </c>
      <c r="H135" s="21">
        <v>1068688865</v>
      </c>
      <c r="I135" s="21">
        <v>0</v>
      </c>
    </row>
    <row r="136" spans="2:9" ht="15.75" customHeight="1" x14ac:dyDescent="0.25">
      <c r="B136" s="33"/>
      <c r="C136" s="33"/>
      <c r="D136" s="32" t="s">
        <v>112</v>
      </c>
      <c r="E136" s="32"/>
      <c r="F136" s="32"/>
      <c r="G136" s="20">
        <f t="shared" si="4"/>
        <v>123415053</v>
      </c>
      <c r="H136" s="21">
        <v>123415053</v>
      </c>
      <c r="I136" s="21">
        <v>0</v>
      </c>
    </row>
    <row r="137" spans="2:9" ht="15.75" customHeight="1" x14ac:dyDescent="0.25">
      <c r="B137" s="33"/>
      <c r="C137" s="33"/>
      <c r="D137" s="32" t="s">
        <v>113</v>
      </c>
      <c r="E137" s="32"/>
      <c r="F137" s="32"/>
      <c r="G137" s="20">
        <f t="shared" si="4"/>
        <v>20997250</v>
      </c>
      <c r="H137" s="21">
        <v>20997250</v>
      </c>
      <c r="I137" s="21">
        <v>0</v>
      </c>
    </row>
    <row r="138" spans="2:9" x14ac:dyDescent="0.25">
      <c r="B138" s="33"/>
      <c r="C138" s="33"/>
      <c r="D138" s="32" t="s">
        <v>114</v>
      </c>
      <c r="E138" s="32"/>
      <c r="F138" s="32"/>
      <c r="G138" s="20">
        <f t="shared" si="4"/>
        <v>46319785</v>
      </c>
      <c r="H138" s="21">
        <v>46319785</v>
      </c>
      <c r="I138" s="21">
        <v>0</v>
      </c>
    </row>
    <row r="139" spans="2:9" x14ac:dyDescent="0.25">
      <c r="B139" s="33"/>
      <c r="C139" s="33"/>
      <c r="D139" s="32" t="s">
        <v>115</v>
      </c>
      <c r="E139" s="32"/>
      <c r="F139" s="32"/>
      <c r="G139" s="20">
        <f t="shared" si="4"/>
        <v>112691189</v>
      </c>
      <c r="H139" s="21">
        <v>112691189</v>
      </c>
      <c r="I139" s="21">
        <v>0</v>
      </c>
    </row>
    <row r="140" spans="2:9" x14ac:dyDescent="0.25">
      <c r="B140" s="33"/>
      <c r="C140" s="33"/>
      <c r="D140" s="32" t="s">
        <v>116</v>
      </c>
      <c r="E140" s="32"/>
      <c r="F140" s="32"/>
      <c r="G140" s="20">
        <f t="shared" si="4"/>
        <v>110573006</v>
      </c>
      <c r="H140" s="21">
        <v>110573006</v>
      </c>
      <c r="I140" s="21">
        <v>0</v>
      </c>
    </row>
    <row r="141" spans="2:9" ht="15.75" customHeight="1" x14ac:dyDescent="0.25">
      <c r="B141" s="33"/>
      <c r="C141" s="33"/>
      <c r="D141" s="32" t="s">
        <v>117</v>
      </c>
      <c r="E141" s="32"/>
      <c r="F141" s="32"/>
      <c r="G141" s="20">
        <f t="shared" si="4"/>
        <v>258719149</v>
      </c>
      <c r="H141" s="21">
        <v>258719149</v>
      </c>
      <c r="I141" s="21">
        <v>0</v>
      </c>
    </row>
    <row r="142" spans="2:9" x14ac:dyDescent="0.25">
      <c r="B142" s="33"/>
      <c r="C142" s="33"/>
      <c r="D142" s="30" t="s">
        <v>118</v>
      </c>
      <c r="E142" s="30"/>
      <c r="F142" s="30"/>
      <c r="G142" s="23">
        <f t="shared" si="4"/>
        <v>1741404297</v>
      </c>
      <c r="H142" s="24">
        <f>SUM(H135:H141)</f>
        <v>1741404297</v>
      </c>
      <c r="I142" s="24">
        <v>0</v>
      </c>
    </row>
    <row r="143" spans="2:9" s="10" customFormat="1" ht="15.75" customHeight="1" x14ac:dyDescent="0.25">
      <c r="B143" s="33"/>
      <c r="C143" s="33"/>
      <c r="D143" s="30" t="s">
        <v>119</v>
      </c>
      <c r="E143" s="30"/>
      <c r="F143" s="30"/>
      <c r="G143" s="27"/>
      <c r="H143" s="21"/>
      <c r="I143" s="21"/>
    </row>
    <row r="144" spans="2:9" s="10" customFormat="1" ht="27.75" customHeight="1" x14ac:dyDescent="0.25">
      <c r="B144" s="33"/>
      <c r="C144" s="33"/>
      <c r="D144" s="30" t="s">
        <v>120</v>
      </c>
      <c r="E144" s="30"/>
      <c r="F144" s="30"/>
      <c r="G144" s="23">
        <f t="shared" si="4"/>
        <v>1612582745</v>
      </c>
      <c r="H144" s="24">
        <f>H133-H142</f>
        <v>1011808185</v>
      </c>
      <c r="I144" s="24">
        <f>I133-I142</f>
        <v>600774560</v>
      </c>
    </row>
    <row r="145" spans="2:9" x14ac:dyDescent="0.25">
      <c r="B145" s="33"/>
      <c r="C145" s="33"/>
      <c r="D145" s="32" t="s">
        <v>121</v>
      </c>
      <c r="E145" s="32"/>
      <c r="F145" s="32"/>
      <c r="G145" s="20">
        <f t="shared" si="4"/>
        <v>309411065</v>
      </c>
      <c r="H145" s="21">
        <v>309411065</v>
      </c>
      <c r="I145" s="21">
        <v>0</v>
      </c>
    </row>
    <row r="146" spans="2:9" s="10" customFormat="1" ht="15.75" customHeight="1" x14ac:dyDescent="0.25">
      <c r="B146" s="33"/>
      <c r="C146" s="33"/>
      <c r="D146" s="30" t="s">
        <v>122</v>
      </c>
      <c r="E146" s="30"/>
      <c r="F146" s="30"/>
      <c r="G146" s="23">
        <f t="shared" si="4"/>
        <v>1303171680</v>
      </c>
      <c r="H146" s="24">
        <f>H144-H145</f>
        <v>702397120</v>
      </c>
      <c r="I146" s="24">
        <f>I144-I145</f>
        <v>600774560</v>
      </c>
    </row>
    <row r="147" spans="2:9" ht="15.75" customHeight="1" x14ac:dyDescent="0.25">
      <c r="B147" s="33"/>
      <c r="C147" s="33"/>
      <c r="D147" s="32" t="s">
        <v>123</v>
      </c>
      <c r="E147" s="32"/>
      <c r="F147" s="32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3"/>
      <c r="C148" s="33"/>
      <c r="D148" s="32" t="s">
        <v>124</v>
      </c>
      <c r="E148" s="32"/>
      <c r="F148" s="32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3"/>
      <c r="C149" s="33"/>
      <c r="D149" s="30" t="s">
        <v>125</v>
      </c>
      <c r="E149" s="30"/>
      <c r="F149" s="30"/>
      <c r="G149" s="23">
        <f t="shared" si="4"/>
        <v>1303171680</v>
      </c>
      <c r="H149" s="24">
        <f>H146+H147+H148</f>
        <v>702397120</v>
      </c>
      <c r="I149" s="24">
        <f>I146+I147+I148</f>
        <v>600774560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16:F116"/>
    <mergeCell ref="D143:F143"/>
    <mergeCell ref="D144:F144"/>
    <mergeCell ref="D145:F145"/>
    <mergeCell ref="D146:F146"/>
    <mergeCell ref="D147:F147"/>
    <mergeCell ref="D148:F148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5:F115"/>
    <mergeCell ref="D117:F117"/>
    <mergeCell ref="D118:F118"/>
    <mergeCell ref="D106:F106"/>
    <mergeCell ref="D107:F107"/>
    <mergeCell ref="D108:F108"/>
    <mergeCell ref="D109:F109"/>
    <mergeCell ref="D110:F110"/>
    <mergeCell ref="D111:F111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1:F101"/>
    <mergeCell ref="D102:F102"/>
    <mergeCell ref="D103:F103"/>
    <mergeCell ref="D104:F104"/>
    <mergeCell ref="D105:F105"/>
    <mergeCell ref="D95:F95"/>
    <mergeCell ref="D96:F96"/>
    <mergeCell ref="D97:F97"/>
    <mergeCell ref="D98:F98"/>
    <mergeCell ref="D99:F99"/>
    <mergeCell ref="D100:F100"/>
    <mergeCell ref="D112:F112"/>
    <mergeCell ref="D113:F113"/>
    <mergeCell ref="D114:F114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53AE8C0A-61C0-42B3-927C-080B17603F27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3C62-6F49-42BF-BAE4-E04FC9697489}">
  <dimension ref="A1:I158"/>
  <sheetViews>
    <sheetView topLeftCell="A33" zoomScale="130" zoomScaleNormal="130" workbookViewId="0">
      <selection activeCell="H148" sqref="H148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1" t="s">
        <v>180</v>
      </c>
      <c r="B1" s="71"/>
      <c r="C1" s="71"/>
      <c r="D1" s="71"/>
      <c r="E1" s="71"/>
      <c r="F1" s="71"/>
      <c r="G1" s="71"/>
    </row>
    <row r="2" spans="1:7" ht="15.75" customHeight="1" thickBot="1" x14ac:dyDescent="0.3">
      <c r="A2" s="71"/>
      <c r="B2" s="71"/>
      <c r="C2" s="71"/>
      <c r="D2" s="71"/>
      <c r="E2" s="71"/>
      <c r="F2" s="71"/>
      <c r="G2" s="71"/>
    </row>
    <row r="3" spans="1:7" ht="15.75" thickBot="1" x14ac:dyDescent="0.3">
      <c r="B3" s="50">
        <v>1</v>
      </c>
      <c r="C3" s="51"/>
      <c r="D3" s="56" t="s">
        <v>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130</v>
      </c>
      <c r="E4" s="41" t="s">
        <v>1</v>
      </c>
      <c r="F4" s="42"/>
      <c r="G4" s="43"/>
    </row>
    <row r="5" spans="1:7" ht="15.75" thickBot="1" x14ac:dyDescent="0.3">
      <c r="B5" s="52"/>
      <c r="C5" s="53"/>
      <c r="D5" s="1" t="s">
        <v>2</v>
      </c>
      <c r="E5" s="41" t="s">
        <v>3</v>
      </c>
      <c r="F5" s="42"/>
      <c r="G5" s="43"/>
    </row>
    <row r="6" spans="1:7" ht="15.75" thickBot="1" x14ac:dyDescent="0.3">
      <c r="B6" s="54"/>
      <c r="C6" s="55"/>
      <c r="D6" s="1" t="s">
        <v>4</v>
      </c>
      <c r="E6" s="41" t="s">
        <v>5</v>
      </c>
      <c r="F6" s="42"/>
      <c r="G6" s="43"/>
    </row>
    <row r="7" spans="1:7" ht="15.75" thickBot="1" x14ac:dyDescent="0.3">
      <c r="B7" s="50">
        <v>2</v>
      </c>
      <c r="C7" s="51"/>
      <c r="D7" s="56" t="s">
        <v>6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7</v>
      </c>
      <c r="E8" s="47" t="s">
        <v>8</v>
      </c>
      <c r="F8" s="48"/>
      <c r="G8" s="49"/>
    </row>
    <row r="9" spans="1:7" ht="15" customHeight="1" thickBot="1" x14ac:dyDescent="0.3">
      <c r="B9" s="52"/>
      <c r="C9" s="53"/>
      <c r="D9" s="2" t="s">
        <v>9</v>
      </c>
      <c r="E9" s="47" t="s">
        <v>10</v>
      </c>
      <c r="F9" s="48"/>
      <c r="G9" s="49"/>
    </row>
    <row r="10" spans="1:7" ht="15.75" thickBot="1" x14ac:dyDescent="0.3">
      <c r="B10" s="52"/>
      <c r="C10" s="53"/>
      <c r="D10" s="3" t="s">
        <v>11</v>
      </c>
      <c r="E10" s="41" t="s">
        <v>12</v>
      </c>
      <c r="F10" s="42"/>
      <c r="G10" s="43"/>
    </row>
    <row r="11" spans="1:7" ht="15.75" thickBot="1" x14ac:dyDescent="0.3">
      <c r="B11" s="54"/>
      <c r="C11" s="55"/>
      <c r="D11" s="1" t="s">
        <v>13</v>
      </c>
      <c r="E11" s="70" t="s">
        <v>127</v>
      </c>
      <c r="F11" s="42"/>
      <c r="G11" s="43"/>
    </row>
    <row r="12" spans="1:7" ht="15.75" thickBot="1" x14ac:dyDescent="0.3">
      <c r="B12" s="50">
        <v>3</v>
      </c>
      <c r="C12" s="51"/>
      <c r="D12" s="56" t="s">
        <v>14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15</v>
      </c>
      <c r="E13" s="41" t="s">
        <v>3</v>
      </c>
      <c r="F13" s="42"/>
      <c r="G13" s="43"/>
    </row>
    <row r="14" spans="1:7" ht="15.75" thickBot="1" x14ac:dyDescent="0.3">
      <c r="B14" s="52"/>
      <c r="C14" s="53"/>
      <c r="D14" s="1" t="s">
        <v>16</v>
      </c>
      <c r="E14" s="59">
        <v>1.6103000200000399E+19</v>
      </c>
      <c r="F14" s="60"/>
      <c r="G14" s="61"/>
    </row>
    <row r="15" spans="1:7" ht="15.75" thickBot="1" x14ac:dyDescent="0.3">
      <c r="B15" s="54"/>
      <c r="C15" s="55"/>
      <c r="D15" s="1" t="s">
        <v>17</v>
      </c>
      <c r="E15" s="62" t="s">
        <v>126</v>
      </c>
      <c r="F15" s="63"/>
      <c r="G15" s="64"/>
    </row>
    <row r="16" spans="1:7" ht="15.75" customHeight="1" thickBot="1" x14ac:dyDescent="0.3">
      <c r="B16" s="50">
        <v>4</v>
      </c>
      <c r="C16" s="51"/>
      <c r="D16" s="56" t="s">
        <v>18</v>
      </c>
      <c r="E16" s="57"/>
      <c r="F16" s="57"/>
      <c r="G16" s="58"/>
    </row>
    <row r="17" spans="2:9" ht="15" customHeight="1" x14ac:dyDescent="0.25">
      <c r="B17" s="52"/>
      <c r="C17" s="53"/>
      <c r="D17" s="65" t="s">
        <v>19</v>
      </c>
      <c r="E17" s="47" t="s">
        <v>20</v>
      </c>
      <c r="F17" s="48"/>
      <c r="G17" s="49"/>
    </row>
    <row r="18" spans="2:9" ht="15.75" thickBot="1" x14ac:dyDescent="0.3">
      <c r="B18" s="52"/>
      <c r="C18" s="53"/>
      <c r="D18" s="66"/>
      <c r="E18" s="67" t="s">
        <v>21</v>
      </c>
      <c r="F18" s="68"/>
      <c r="G18" s="69"/>
    </row>
    <row r="19" spans="2:9" ht="26.25" thickBot="1" x14ac:dyDescent="0.3">
      <c r="B19" s="52"/>
      <c r="C19" s="53"/>
      <c r="D19" s="1" t="s">
        <v>22</v>
      </c>
      <c r="E19" s="41" t="s">
        <v>23</v>
      </c>
      <c r="F19" s="42"/>
      <c r="G19" s="43"/>
    </row>
    <row r="20" spans="2:9" ht="15.75" customHeight="1" thickBot="1" x14ac:dyDescent="0.3">
      <c r="B20" s="52"/>
      <c r="C20" s="53"/>
      <c r="D20" s="44" t="s">
        <v>24</v>
      </c>
      <c r="E20" s="45"/>
      <c r="F20" s="45"/>
      <c r="G20" s="46"/>
    </row>
    <row r="21" spans="2:9" ht="15.75" thickBot="1" x14ac:dyDescent="0.3">
      <c r="B21" s="52"/>
      <c r="C21" s="53"/>
      <c r="D21" s="4" t="s">
        <v>25</v>
      </c>
      <c r="E21" s="41">
        <v>144</v>
      </c>
      <c r="F21" s="42"/>
      <c r="G21" s="43"/>
    </row>
    <row r="22" spans="2:9" ht="15.75" thickBot="1" x14ac:dyDescent="0.3">
      <c r="B22" s="52"/>
      <c r="C22" s="53"/>
      <c r="D22" s="4" t="s">
        <v>26</v>
      </c>
      <c r="E22" s="41">
        <v>1150</v>
      </c>
      <c r="F22" s="42"/>
      <c r="G22" s="43"/>
    </row>
    <row r="23" spans="2:9" ht="15.75" thickBot="1" x14ac:dyDescent="0.3">
      <c r="B23" s="52"/>
      <c r="C23" s="53"/>
      <c r="D23" s="4" t="s">
        <v>27</v>
      </c>
      <c r="E23" s="41">
        <v>96120</v>
      </c>
      <c r="F23" s="42"/>
      <c r="G23" s="43"/>
    </row>
    <row r="24" spans="2:9" x14ac:dyDescent="0.25">
      <c r="B24" s="52"/>
      <c r="C24" s="53"/>
      <c r="D24" s="13" t="s">
        <v>28</v>
      </c>
      <c r="E24" s="47">
        <v>1726266</v>
      </c>
      <c r="F24" s="48"/>
      <c r="G24" s="49"/>
    </row>
    <row r="25" spans="2:9" ht="15.75" customHeight="1" x14ac:dyDescent="0.25">
      <c r="B25" s="38">
        <v>5</v>
      </c>
      <c r="C25" s="38"/>
      <c r="D25" s="34" t="s">
        <v>181</v>
      </c>
      <c r="E25" s="34"/>
      <c r="F25" s="34"/>
      <c r="G25" s="34"/>
    </row>
    <row r="26" spans="2:9" ht="15.75" customHeight="1" x14ac:dyDescent="0.25">
      <c r="B26" s="38"/>
      <c r="C26" s="38"/>
      <c r="D26" s="35" t="s">
        <v>29</v>
      </c>
      <c r="E26" s="35"/>
      <c r="F26" s="39" t="s">
        <v>30</v>
      </c>
      <c r="G26" s="39"/>
    </row>
    <row r="27" spans="2:9" ht="33" customHeight="1" x14ac:dyDescent="0.25">
      <c r="B27" s="38"/>
      <c r="C27" s="38"/>
      <c r="D27" s="38" t="s">
        <v>31</v>
      </c>
      <c r="E27" s="38"/>
      <c r="F27" s="40" t="s">
        <v>150</v>
      </c>
      <c r="G27" s="40"/>
      <c r="H27" s="17" t="s">
        <v>151</v>
      </c>
      <c r="I27" s="18" t="s">
        <v>152</v>
      </c>
    </row>
    <row r="28" spans="2:9" ht="15.75" customHeight="1" x14ac:dyDescent="0.25">
      <c r="B28" s="38"/>
      <c r="C28" s="38"/>
      <c r="D28" s="32" t="s">
        <v>32</v>
      </c>
      <c r="E28" s="32"/>
      <c r="F28" s="19"/>
      <c r="G28" s="20">
        <f>H28+I28</f>
        <v>1518081018</v>
      </c>
      <c r="H28" s="21">
        <v>498306174</v>
      </c>
      <c r="I28" s="21">
        <v>1019774844</v>
      </c>
    </row>
    <row r="29" spans="2:9" x14ac:dyDescent="0.25">
      <c r="B29" s="38"/>
      <c r="C29" s="38"/>
      <c r="D29" s="32" t="s">
        <v>33</v>
      </c>
      <c r="E29" s="32"/>
      <c r="F29" s="19"/>
      <c r="G29" s="20">
        <f>H29+I29</f>
        <v>1710793742</v>
      </c>
      <c r="H29" s="21">
        <v>1710793742</v>
      </c>
      <c r="I29" s="21">
        <v>0</v>
      </c>
    </row>
    <row r="30" spans="2:9" ht="15.75" customHeight="1" x14ac:dyDescent="0.25">
      <c r="B30" s="38"/>
      <c r="C30" s="38"/>
      <c r="D30" s="32" t="s">
        <v>34</v>
      </c>
      <c r="E30" s="32"/>
      <c r="F30" s="19"/>
      <c r="G30" s="20">
        <f>H30+I30</f>
        <v>6848874830</v>
      </c>
      <c r="H30" s="21">
        <v>673433744</v>
      </c>
      <c r="I30" s="21">
        <v>6175441086</v>
      </c>
    </row>
    <row r="31" spans="2:9" x14ac:dyDescent="0.25">
      <c r="B31" s="38"/>
      <c r="C31" s="38"/>
      <c r="D31" s="32" t="s">
        <v>35</v>
      </c>
      <c r="E31" s="32"/>
      <c r="F31" s="19"/>
      <c r="G31" s="22"/>
      <c r="H31" s="21"/>
      <c r="I31" s="21"/>
    </row>
    <row r="32" spans="2:9" x14ac:dyDescent="0.25">
      <c r="B32" s="38"/>
      <c r="C32" s="38"/>
      <c r="D32" s="32" t="s">
        <v>131</v>
      </c>
      <c r="E32" s="32"/>
      <c r="F32" s="20">
        <f>H32+I32</f>
        <v>6066107757</v>
      </c>
      <c r="G32" s="22"/>
      <c r="H32" s="21">
        <v>5006955000</v>
      </c>
      <c r="I32" s="21">
        <v>1059152757</v>
      </c>
    </row>
    <row r="33" spans="2:9" ht="15.75" customHeight="1" x14ac:dyDescent="0.25">
      <c r="B33" s="38"/>
      <c r="C33" s="38"/>
      <c r="D33" s="32" t="s">
        <v>36</v>
      </c>
      <c r="E33" s="32"/>
      <c r="F33" s="20">
        <f>H33+I33</f>
        <v>875</v>
      </c>
      <c r="G33" s="22"/>
      <c r="H33" s="21">
        <v>875</v>
      </c>
      <c r="I33" s="21"/>
    </row>
    <row r="34" spans="2:9" ht="15.75" customHeight="1" x14ac:dyDescent="0.25">
      <c r="B34" s="38"/>
      <c r="C34" s="38"/>
      <c r="D34" s="32" t="s">
        <v>37</v>
      </c>
      <c r="E34" s="32"/>
      <c r="F34" s="20">
        <f>H34+I34</f>
        <v>0</v>
      </c>
      <c r="G34" s="22"/>
      <c r="H34" s="21"/>
      <c r="I34" s="21"/>
    </row>
    <row r="35" spans="2:9" ht="24" customHeight="1" x14ac:dyDescent="0.25">
      <c r="B35" s="38"/>
      <c r="C35" s="38"/>
      <c r="D35" s="32" t="s">
        <v>136</v>
      </c>
      <c r="E35" s="32"/>
      <c r="F35" s="20">
        <f>H35+I35</f>
        <v>-82835044</v>
      </c>
      <c r="G35" s="22"/>
      <c r="H35" s="21">
        <v>-109020060</v>
      </c>
      <c r="I35" s="21">
        <v>26185016</v>
      </c>
    </row>
    <row r="36" spans="2:9" ht="15.75" customHeight="1" x14ac:dyDescent="0.25">
      <c r="B36" s="38"/>
      <c r="C36" s="38"/>
      <c r="D36" s="32" t="s">
        <v>153</v>
      </c>
      <c r="E36" s="32"/>
      <c r="F36" s="19"/>
      <c r="G36" s="20">
        <f>H36+I36</f>
        <v>5983272713</v>
      </c>
      <c r="H36" s="21">
        <v>4897934940</v>
      </c>
      <c r="I36" s="21">
        <f>I32+I33+I35</f>
        <v>1085337773</v>
      </c>
    </row>
    <row r="37" spans="2:9" x14ac:dyDescent="0.25">
      <c r="B37" s="38"/>
      <c r="C37" s="38"/>
      <c r="D37" s="32" t="s">
        <v>135</v>
      </c>
      <c r="E37" s="32"/>
      <c r="F37" s="20">
        <f>H37+I37</f>
        <v>1251605891</v>
      </c>
      <c r="G37" s="22"/>
      <c r="H37" s="21">
        <v>1248293968</v>
      </c>
      <c r="I37" s="21">
        <v>3311923</v>
      </c>
    </row>
    <row r="38" spans="2:9" x14ac:dyDescent="0.25">
      <c r="B38" s="38"/>
      <c r="C38" s="38"/>
      <c r="D38" s="32" t="s">
        <v>134</v>
      </c>
      <c r="E38" s="32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x14ac:dyDescent="0.25">
      <c r="B39" s="38"/>
      <c r="C39" s="38"/>
      <c r="D39" s="32" t="s">
        <v>132</v>
      </c>
      <c r="E39" s="32"/>
      <c r="F39" s="20">
        <f>H39+I39</f>
        <v>3220754</v>
      </c>
      <c r="G39" s="22"/>
      <c r="H39" s="21">
        <v>3220754</v>
      </c>
      <c r="I39" s="21">
        <v>0</v>
      </c>
    </row>
    <row r="40" spans="2:9" x14ac:dyDescent="0.25">
      <c r="B40" s="38"/>
      <c r="C40" s="38"/>
      <c r="D40" s="32" t="s">
        <v>133</v>
      </c>
      <c r="E40" s="32"/>
      <c r="F40" s="22"/>
      <c r="G40" s="20">
        <f>H40+I40</f>
        <v>1248385137</v>
      </c>
      <c r="H40" s="21">
        <f>H37-H38-H39</f>
        <v>1245073214</v>
      </c>
      <c r="I40" s="21">
        <f>I37-I38-I39</f>
        <v>3311923</v>
      </c>
    </row>
    <row r="41" spans="2:9" ht="15.75" customHeight="1" x14ac:dyDescent="0.25">
      <c r="B41" s="38"/>
      <c r="C41" s="38"/>
      <c r="D41" s="32" t="s">
        <v>182</v>
      </c>
      <c r="E41" s="32"/>
      <c r="F41" s="22"/>
      <c r="G41" s="20">
        <f>H41+I41</f>
        <v>200002585</v>
      </c>
      <c r="H41" s="21">
        <v>200002585</v>
      </c>
      <c r="I41" s="21">
        <v>0</v>
      </c>
    </row>
    <row r="42" spans="2:9" x14ac:dyDescent="0.25">
      <c r="B42" s="38"/>
      <c r="C42" s="38"/>
      <c r="D42" s="32" t="s">
        <v>39</v>
      </c>
      <c r="E42" s="32"/>
      <c r="F42" s="22"/>
      <c r="G42" s="22"/>
      <c r="H42" s="21"/>
      <c r="I42" s="21"/>
    </row>
    <row r="43" spans="2:9" x14ac:dyDescent="0.25">
      <c r="B43" s="38"/>
      <c r="C43" s="38"/>
      <c r="D43" s="32" t="s">
        <v>166</v>
      </c>
      <c r="E43" s="32"/>
      <c r="F43" s="20">
        <f>H43+I43</f>
        <v>68860008309</v>
      </c>
      <c r="G43" s="22"/>
      <c r="H43" s="21">
        <v>26462888222</v>
      </c>
      <c r="I43" s="21">
        <v>42397120087</v>
      </c>
    </row>
    <row r="44" spans="2:9" ht="32.25" customHeight="1" x14ac:dyDescent="0.25">
      <c r="B44" s="38"/>
      <c r="C44" s="38"/>
      <c r="D44" s="32" t="s">
        <v>40</v>
      </c>
      <c r="E44" s="32"/>
      <c r="F44" s="20">
        <f>H44+I44</f>
        <v>2015660830</v>
      </c>
      <c r="G44" s="22"/>
      <c r="H44" s="21">
        <v>915378685</v>
      </c>
      <c r="I44" s="21">
        <v>1100282145</v>
      </c>
    </row>
    <row r="45" spans="2:9" ht="15.75" customHeight="1" x14ac:dyDescent="0.25">
      <c r="B45" s="38"/>
      <c r="C45" s="38"/>
      <c r="D45" s="32" t="s">
        <v>138</v>
      </c>
      <c r="E45" s="32"/>
      <c r="F45" s="22"/>
      <c r="G45" s="20">
        <f>H45+I45</f>
        <v>66844347479</v>
      </c>
      <c r="H45" s="21">
        <f>H43-H44</f>
        <v>25547509537</v>
      </c>
      <c r="I45" s="21">
        <f>I43-I44</f>
        <v>41296837942</v>
      </c>
    </row>
    <row r="46" spans="2:9" x14ac:dyDescent="0.25">
      <c r="B46" s="38"/>
      <c r="C46" s="38"/>
      <c r="D46" s="32" t="s">
        <v>41</v>
      </c>
      <c r="E46" s="32"/>
      <c r="F46" s="22"/>
      <c r="G46" s="22"/>
      <c r="H46" s="21"/>
      <c r="I46" s="21"/>
    </row>
    <row r="47" spans="2:9" ht="26.25" customHeight="1" x14ac:dyDescent="0.25">
      <c r="B47" s="38"/>
      <c r="C47" s="38"/>
      <c r="D47" s="32" t="s">
        <v>42</v>
      </c>
      <c r="E47" s="32"/>
      <c r="F47" s="22"/>
      <c r="G47" s="22"/>
      <c r="H47" s="21"/>
      <c r="I47" s="21"/>
    </row>
    <row r="48" spans="2:9" ht="15.75" customHeight="1" x14ac:dyDescent="0.25">
      <c r="B48" s="38"/>
      <c r="C48" s="38"/>
      <c r="D48" s="32" t="s">
        <v>43</v>
      </c>
      <c r="E48" s="32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x14ac:dyDescent="0.25">
      <c r="B49" s="38"/>
      <c r="C49" s="38"/>
      <c r="D49" s="32" t="s">
        <v>44</v>
      </c>
      <c r="E49" s="32"/>
      <c r="F49" s="22"/>
      <c r="G49" s="20">
        <f>H49+I49</f>
        <v>119156141</v>
      </c>
      <c r="H49" s="21">
        <v>284286</v>
      </c>
      <c r="I49" s="21">
        <v>118871855</v>
      </c>
    </row>
    <row r="50" spans="2:9" x14ac:dyDescent="0.25">
      <c r="B50" s="38"/>
      <c r="C50" s="38"/>
      <c r="D50" s="32" t="s">
        <v>45</v>
      </c>
      <c r="E50" s="32"/>
      <c r="F50" s="22"/>
      <c r="G50" s="20">
        <f>H50+I50</f>
        <v>3705408060</v>
      </c>
      <c r="H50" s="21">
        <v>3705408060</v>
      </c>
      <c r="I50" s="21">
        <v>0</v>
      </c>
    </row>
    <row r="51" spans="2:9" ht="15.75" customHeight="1" x14ac:dyDescent="0.25">
      <c r="B51" s="38"/>
      <c r="C51" s="38"/>
      <c r="D51" s="32" t="s">
        <v>46</v>
      </c>
      <c r="E51" s="32"/>
      <c r="F51" s="22"/>
      <c r="G51" s="20">
        <f>H51+I51</f>
        <v>4427746130</v>
      </c>
      <c r="H51" s="21">
        <v>1832855828</v>
      </c>
      <c r="I51" s="21">
        <v>2594890302</v>
      </c>
    </row>
    <row r="52" spans="2:9" ht="15.75" customHeight="1" x14ac:dyDescent="0.25">
      <c r="B52" s="38"/>
      <c r="C52" s="38"/>
      <c r="D52" s="32" t="s">
        <v>47</v>
      </c>
      <c r="E52" s="32"/>
      <c r="F52" s="22"/>
      <c r="G52" s="22"/>
      <c r="H52" s="21"/>
      <c r="I52" s="21"/>
    </row>
    <row r="53" spans="2:9" ht="15.75" customHeight="1" x14ac:dyDescent="0.25">
      <c r="B53" s="38"/>
      <c r="C53" s="38"/>
      <c r="D53" s="32" t="s">
        <v>48</v>
      </c>
      <c r="E53" s="32"/>
      <c r="F53" s="22"/>
      <c r="G53" s="22"/>
      <c r="H53" s="21"/>
      <c r="I53" s="21"/>
    </row>
    <row r="54" spans="2:9" ht="15.75" customHeight="1" x14ac:dyDescent="0.25">
      <c r="B54" s="38"/>
      <c r="C54" s="38"/>
      <c r="D54" s="32" t="s">
        <v>140</v>
      </c>
      <c r="E54" s="32"/>
      <c r="F54" s="20">
        <f>H54+I54</f>
        <v>802254016</v>
      </c>
      <c r="G54" s="22"/>
      <c r="H54" s="21">
        <v>802254016</v>
      </c>
      <c r="I54" s="21">
        <v>0</v>
      </c>
    </row>
    <row r="55" spans="2:9" ht="15.75" customHeight="1" x14ac:dyDescent="0.25">
      <c r="B55" s="38"/>
      <c r="C55" s="38"/>
      <c r="D55" s="32" t="s">
        <v>139</v>
      </c>
      <c r="E55" s="32"/>
      <c r="F55" s="20">
        <f>H55+I55</f>
        <v>6085570</v>
      </c>
      <c r="G55" s="22"/>
      <c r="H55" s="21">
        <v>6085570</v>
      </c>
      <c r="I55" s="21">
        <v>0</v>
      </c>
    </row>
    <row r="56" spans="2:9" x14ac:dyDescent="0.25">
      <c r="B56" s="38"/>
      <c r="C56" s="38"/>
      <c r="D56" s="36" t="s">
        <v>141</v>
      </c>
      <c r="E56" s="36"/>
      <c r="F56" s="20">
        <f>H56+I56</f>
        <v>207387026</v>
      </c>
      <c r="G56" s="22"/>
      <c r="H56" s="21">
        <v>207387026</v>
      </c>
      <c r="I56" s="21">
        <v>0</v>
      </c>
    </row>
    <row r="57" spans="2:9" ht="15.75" customHeight="1" x14ac:dyDescent="0.25">
      <c r="B57" s="38"/>
      <c r="C57" s="38"/>
      <c r="D57" s="36" t="s">
        <v>49</v>
      </c>
      <c r="E57" s="36"/>
      <c r="F57" s="22"/>
      <c r="G57" s="20">
        <f>H57+I57</f>
        <v>600952560</v>
      </c>
      <c r="H57" s="21">
        <f>H54+H55-H56</f>
        <v>600952560</v>
      </c>
      <c r="I57" s="21">
        <f>I54+I55-I56</f>
        <v>0</v>
      </c>
    </row>
    <row r="58" spans="2:9" x14ac:dyDescent="0.25">
      <c r="B58" s="38"/>
      <c r="C58" s="38"/>
      <c r="D58" s="32" t="s">
        <v>50</v>
      </c>
      <c r="E58" s="32"/>
      <c r="F58" s="22"/>
      <c r="G58" s="20">
        <f>H58+I58</f>
        <v>884691335</v>
      </c>
      <c r="H58" s="21">
        <v>796747033</v>
      </c>
      <c r="I58" s="21">
        <v>87944302</v>
      </c>
    </row>
    <row r="59" spans="2:9" x14ac:dyDescent="0.25">
      <c r="B59" s="38"/>
      <c r="C59" s="38"/>
      <c r="D59" s="30" t="s">
        <v>51</v>
      </c>
      <c r="E59" s="30"/>
      <c r="F59" s="22"/>
      <c r="G59" s="23">
        <f>H59+I59</f>
        <v>93437940398</v>
      </c>
      <c r="H59" s="24">
        <v>41055530371</v>
      </c>
      <c r="I59" s="24">
        <v>52382410027</v>
      </c>
    </row>
    <row r="60" spans="2:9" ht="15.75" customHeight="1" x14ac:dyDescent="0.25">
      <c r="B60" s="38"/>
      <c r="C60" s="38"/>
      <c r="D60" s="30" t="s">
        <v>52</v>
      </c>
      <c r="E60" s="30"/>
      <c r="F60" s="25"/>
      <c r="G60" s="25"/>
      <c r="H60" s="21"/>
      <c r="I60" s="21"/>
    </row>
    <row r="61" spans="2:9" x14ac:dyDescent="0.25">
      <c r="B61" s="38"/>
      <c r="C61" s="38"/>
      <c r="D61" s="30" t="s">
        <v>53</v>
      </c>
      <c r="E61" s="30"/>
      <c r="F61" s="25"/>
      <c r="G61" s="25"/>
      <c r="H61" s="21"/>
      <c r="I61" s="21"/>
    </row>
    <row r="62" spans="2:9" ht="15.75" customHeight="1" x14ac:dyDescent="0.25">
      <c r="B62" s="38"/>
      <c r="C62" s="38"/>
      <c r="D62" s="32" t="s">
        <v>54</v>
      </c>
      <c r="E62" s="32"/>
      <c r="F62" s="22"/>
      <c r="G62" s="20">
        <f>H62+I62</f>
        <v>7393688411</v>
      </c>
      <c r="H62" s="21">
        <v>4435723287</v>
      </c>
      <c r="I62" s="21">
        <v>2957965124</v>
      </c>
    </row>
    <row r="63" spans="2:9" x14ac:dyDescent="0.25">
      <c r="B63" s="38"/>
      <c r="C63" s="38"/>
      <c r="D63" s="32" t="s">
        <v>55</v>
      </c>
      <c r="E63" s="32"/>
      <c r="F63" s="22"/>
      <c r="G63" s="20">
        <f t="shared" ref="G63:G67" si="2">H63+I63</f>
        <v>4002008904</v>
      </c>
      <c r="H63" s="21">
        <v>3657879565</v>
      </c>
      <c r="I63" s="21">
        <v>344129339</v>
      </c>
    </row>
    <row r="64" spans="2:9" x14ac:dyDescent="0.25">
      <c r="B64" s="38"/>
      <c r="C64" s="38"/>
      <c r="D64" s="32" t="s">
        <v>56</v>
      </c>
      <c r="E64" s="32"/>
      <c r="F64" s="22"/>
      <c r="G64" s="20">
        <f>H64+I64</f>
        <v>12324498421</v>
      </c>
      <c r="H64" s="21">
        <f>14430901166-H63</f>
        <v>10773021601</v>
      </c>
      <c r="I64" s="21">
        <f>1895606159-I63</f>
        <v>1551476820</v>
      </c>
    </row>
    <row r="65" spans="2:9" x14ac:dyDescent="0.25">
      <c r="B65" s="38"/>
      <c r="C65" s="38"/>
      <c r="D65" s="32" t="s">
        <v>142</v>
      </c>
      <c r="E65" s="32"/>
      <c r="F65" s="22"/>
      <c r="G65" s="20">
        <f>H65+I65</f>
        <v>768032</v>
      </c>
      <c r="H65" s="21">
        <v>768032</v>
      </c>
      <c r="I65" s="21">
        <v>0</v>
      </c>
    </row>
    <row r="66" spans="2:9" ht="15.75" customHeight="1" x14ac:dyDescent="0.25">
      <c r="B66" s="38"/>
      <c r="C66" s="38"/>
      <c r="D66" s="32" t="s">
        <v>143</v>
      </c>
      <c r="E66" s="32"/>
      <c r="F66" s="22"/>
      <c r="G66" s="20">
        <f>H66+I66</f>
        <v>5465155415</v>
      </c>
      <c r="H66" s="21">
        <v>2167464533</v>
      </c>
      <c r="I66" s="21">
        <v>3297690882</v>
      </c>
    </row>
    <row r="67" spans="2:9" ht="15.75" customHeight="1" x14ac:dyDescent="0.25">
      <c r="B67" s="38"/>
      <c r="C67" s="38"/>
      <c r="D67" s="32" t="s">
        <v>149</v>
      </c>
      <c r="E67" s="32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x14ac:dyDescent="0.25">
      <c r="B68" s="38"/>
      <c r="C68" s="38"/>
      <c r="D68" s="32" t="s">
        <v>57</v>
      </c>
      <c r="E68" s="32"/>
      <c r="F68" s="22"/>
      <c r="G68" s="20">
        <f>H68+I68</f>
        <v>40619942554</v>
      </c>
      <c r="H68" s="21">
        <v>3881181304</v>
      </c>
      <c r="I68" s="21">
        <v>36738761250</v>
      </c>
    </row>
    <row r="69" spans="2:9" ht="15.75" customHeight="1" x14ac:dyDescent="0.25">
      <c r="B69" s="38"/>
      <c r="C69" s="38"/>
      <c r="D69" s="32" t="s">
        <v>58</v>
      </c>
      <c r="E69" s="32"/>
      <c r="F69" s="22"/>
      <c r="G69" s="20">
        <f>H69+I69</f>
        <v>2441242147</v>
      </c>
      <c r="H69" s="21">
        <v>1447169608</v>
      </c>
      <c r="I69" s="21">
        <v>994072539</v>
      </c>
    </row>
    <row r="70" spans="2:9" ht="15.75" customHeight="1" x14ac:dyDescent="0.25">
      <c r="B70" s="38"/>
      <c r="C70" s="38"/>
      <c r="D70" s="32" t="s">
        <v>59</v>
      </c>
      <c r="E70" s="32"/>
      <c r="F70" s="22"/>
      <c r="G70" s="20">
        <f>H70+I70</f>
        <v>1045358531</v>
      </c>
      <c r="H70" s="21">
        <v>367904442</v>
      </c>
      <c r="I70" s="21">
        <v>677454089</v>
      </c>
    </row>
    <row r="71" spans="2:9" x14ac:dyDescent="0.25">
      <c r="B71" s="38"/>
      <c r="C71" s="38"/>
      <c r="D71" s="32" t="s">
        <v>60</v>
      </c>
      <c r="E71" s="32"/>
      <c r="F71" s="22"/>
      <c r="G71" s="20">
        <f>H71+I71</f>
        <v>1034691554</v>
      </c>
      <c r="H71" s="21">
        <v>613437569</v>
      </c>
      <c r="I71" s="21">
        <v>421253985</v>
      </c>
    </row>
    <row r="72" spans="2:9" x14ac:dyDescent="0.25">
      <c r="B72" s="38"/>
      <c r="C72" s="38"/>
      <c r="D72" s="30" t="s">
        <v>61</v>
      </c>
      <c r="E72" s="30"/>
      <c r="F72" s="22"/>
      <c r="G72" s="23">
        <f>H72+I72</f>
        <v>83037243962</v>
      </c>
      <c r="H72" s="24">
        <v>29650517059</v>
      </c>
      <c r="I72" s="24">
        <v>53386726903</v>
      </c>
    </row>
    <row r="73" spans="2:9" x14ac:dyDescent="0.25">
      <c r="B73" s="38"/>
      <c r="C73" s="38"/>
      <c r="D73" s="30" t="s">
        <v>62</v>
      </c>
      <c r="E73" s="30"/>
      <c r="F73" s="22"/>
      <c r="G73" s="22"/>
      <c r="H73" s="21"/>
      <c r="I73" s="21"/>
    </row>
    <row r="74" spans="2:9" x14ac:dyDescent="0.25">
      <c r="B74" s="38"/>
      <c r="C74" s="38"/>
      <c r="D74" s="32" t="s">
        <v>63</v>
      </c>
      <c r="E74" s="32"/>
      <c r="F74" s="22"/>
      <c r="G74" s="22"/>
      <c r="H74" s="21"/>
      <c r="I74" s="21"/>
    </row>
    <row r="75" spans="2:9" x14ac:dyDescent="0.25">
      <c r="B75" s="38"/>
      <c r="C75" s="38"/>
      <c r="D75" s="32" t="s">
        <v>64</v>
      </c>
      <c r="E75" s="32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x14ac:dyDescent="0.25">
      <c r="B76" s="38"/>
      <c r="C76" s="38"/>
      <c r="D76" s="32" t="s">
        <v>65</v>
      </c>
      <c r="E76" s="32"/>
      <c r="F76" s="22"/>
      <c r="G76" s="20">
        <f t="shared" si="3"/>
        <v>7030000</v>
      </c>
      <c r="H76" s="21">
        <v>7030000</v>
      </c>
      <c r="I76" s="21">
        <v>0</v>
      </c>
    </row>
    <row r="77" spans="2:9" x14ac:dyDescent="0.25">
      <c r="B77" s="38"/>
      <c r="C77" s="38"/>
      <c r="D77" s="32" t="s">
        <v>66</v>
      </c>
      <c r="E77" s="32"/>
      <c r="F77" s="22"/>
      <c r="G77" s="20">
        <f t="shared" si="3"/>
        <v>696121</v>
      </c>
      <c r="H77" s="21">
        <v>696121</v>
      </c>
      <c r="I77" s="21">
        <v>0</v>
      </c>
    </row>
    <row r="78" spans="2:9" x14ac:dyDescent="0.25">
      <c r="B78" s="38"/>
      <c r="C78" s="38"/>
      <c r="D78" s="32" t="s">
        <v>67</v>
      </c>
      <c r="E78" s="32"/>
      <c r="F78" s="22"/>
      <c r="G78" s="22"/>
      <c r="H78" s="21"/>
      <c r="I78" s="21"/>
    </row>
    <row r="79" spans="2:9" x14ac:dyDescent="0.25">
      <c r="B79" s="38"/>
      <c r="C79" s="38"/>
      <c r="D79" s="32" t="s">
        <v>68</v>
      </c>
      <c r="E79" s="32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x14ac:dyDescent="0.25">
      <c r="B80" s="38"/>
      <c r="C80" s="38"/>
      <c r="D80" s="32" t="s">
        <v>69</v>
      </c>
      <c r="E80" s="32"/>
      <c r="F80" s="22"/>
      <c r="G80" s="20">
        <f t="shared" si="3"/>
        <v>0</v>
      </c>
      <c r="H80" s="21">
        <v>0</v>
      </c>
      <c r="I80" s="21">
        <v>0</v>
      </c>
    </row>
    <row r="81" spans="2:9" x14ac:dyDescent="0.25">
      <c r="B81" s="38"/>
      <c r="C81" s="38"/>
      <c r="D81" s="32" t="s">
        <v>70</v>
      </c>
      <c r="E81" s="32"/>
      <c r="F81" s="22"/>
      <c r="G81" s="20">
        <f t="shared" si="3"/>
        <v>0</v>
      </c>
      <c r="H81" s="21">
        <v>0</v>
      </c>
      <c r="I81" s="21">
        <v>0</v>
      </c>
    </row>
    <row r="82" spans="2:9" x14ac:dyDescent="0.25">
      <c r="B82" s="38"/>
      <c r="C82" s="38"/>
      <c r="D82" s="32" t="s">
        <v>71</v>
      </c>
      <c r="E82" s="32"/>
      <c r="F82" s="22"/>
      <c r="G82" s="20">
        <f>H82+I82</f>
        <v>13007798</v>
      </c>
      <c r="H82" s="21">
        <v>13007798</v>
      </c>
      <c r="I82" s="21">
        <v>0</v>
      </c>
    </row>
    <row r="83" spans="2:9" x14ac:dyDescent="0.25">
      <c r="B83" s="38"/>
      <c r="C83" s="38"/>
      <c r="D83" s="32" t="s">
        <v>72</v>
      </c>
      <c r="E83" s="32"/>
      <c r="F83" s="22"/>
      <c r="G83" s="20">
        <f>H83+I83</f>
        <v>3979446737</v>
      </c>
      <c r="H83" s="21">
        <v>3979446737</v>
      </c>
      <c r="I83" s="21">
        <v>0</v>
      </c>
    </row>
    <row r="84" spans="2:9" x14ac:dyDescent="0.25">
      <c r="B84" s="38"/>
      <c r="C84" s="38"/>
      <c r="D84" s="30" t="s">
        <v>73</v>
      </c>
      <c r="E84" s="30"/>
      <c r="F84" s="26"/>
      <c r="G84" s="23">
        <f>H84+I84</f>
        <v>10400696436</v>
      </c>
      <c r="H84" s="24">
        <v>10400696436</v>
      </c>
      <c r="I84" s="24">
        <v>0</v>
      </c>
    </row>
    <row r="85" spans="2:9" ht="15.75" customHeight="1" x14ac:dyDescent="0.25">
      <c r="B85" s="38"/>
      <c r="C85" s="38"/>
      <c r="D85" s="30" t="s">
        <v>74</v>
      </c>
      <c r="E85" s="30"/>
      <c r="F85" s="26"/>
      <c r="G85" s="23">
        <f>H85+I85</f>
        <v>93437940398</v>
      </c>
      <c r="H85" s="24">
        <f>H72+H84</f>
        <v>40051213495</v>
      </c>
      <c r="I85" s="24">
        <f>I72+I84</f>
        <v>53386726903</v>
      </c>
    </row>
    <row r="86" spans="2:9" ht="15.75" customHeight="1" x14ac:dyDescent="0.25">
      <c r="B86" s="33">
        <v>6</v>
      </c>
      <c r="C86" s="33"/>
      <c r="D86" s="34" t="s">
        <v>183</v>
      </c>
      <c r="E86" s="34"/>
      <c r="F86" s="34"/>
      <c r="G86" s="34"/>
      <c r="H86" s="21"/>
      <c r="I86" s="21"/>
    </row>
    <row r="87" spans="2:9" x14ac:dyDescent="0.25">
      <c r="B87" s="33"/>
      <c r="C87" s="33"/>
      <c r="D87" s="35" t="s">
        <v>29</v>
      </c>
      <c r="E87" s="35"/>
      <c r="F87" s="35"/>
      <c r="G87" s="16" t="s">
        <v>30</v>
      </c>
      <c r="H87" s="21"/>
      <c r="I87" s="21"/>
    </row>
    <row r="88" spans="2:9" s="10" customFormat="1" ht="33" customHeight="1" x14ac:dyDescent="0.25">
      <c r="B88" s="33"/>
      <c r="C88" s="33"/>
      <c r="D88" s="30" t="s">
        <v>75</v>
      </c>
      <c r="E88" s="30"/>
      <c r="F88" s="30"/>
      <c r="G88" s="14" t="s">
        <v>150</v>
      </c>
      <c r="H88" s="17" t="s">
        <v>151</v>
      </c>
      <c r="I88" s="18" t="s">
        <v>152</v>
      </c>
    </row>
    <row r="89" spans="2:9" ht="18" customHeight="1" x14ac:dyDescent="0.25">
      <c r="B89" s="33"/>
      <c r="C89" s="33"/>
      <c r="D89" s="32" t="s">
        <v>76</v>
      </c>
      <c r="E89" s="32"/>
      <c r="F89" s="32"/>
      <c r="G89" s="20">
        <f>H89+I89</f>
        <v>1737671</v>
      </c>
      <c r="H89" s="21">
        <v>1737671</v>
      </c>
      <c r="I89" s="21">
        <v>0</v>
      </c>
    </row>
    <row r="90" spans="2:9" ht="18" customHeight="1" x14ac:dyDescent="0.25">
      <c r="B90" s="33"/>
      <c r="C90" s="33"/>
      <c r="D90" s="32" t="s">
        <v>77</v>
      </c>
      <c r="E90" s="32"/>
      <c r="F90" s="32"/>
      <c r="G90" s="20">
        <f>H90+I90</f>
        <v>120210364</v>
      </c>
      <c r="H90" s="21">
        <v>10126196</v>
      </c>
      <c r="I90" s="21">
        <v>110084168</v>
      </c>
    </row>
    <row r="91" spans="2:9" ht="18" customHeight="1" x14ac:dyDescent="0.25">
      <c r="B91" s="33"/>
      <c r="C91" s="33"/>
      <c r="D91" s="32" t="s">
        <v>78</v>
      </c>
      <c r="E91" s="32"/>
      <c r="F91" s="32"/>
      <c r="G91" s="20">
        <f>H91+I91</f>
        <v>0</v>
      </c>
      <c r="H91" s="21">
        <v>0</v>
      </c>
      <c r="I91" s="21">
        <v>0</v>
      </c>
    </row>
    <row r="92" spans="2:9" ht="27" customHeight="1" x14ac:dyDescent="0.25">
      <c r="B92" s="33"/>
      <c r="C92" s="33"/>
      <c r="D92" s="32" t="s">
        <v>129</v>
      </c>
      <c r="E92" s="32"/>
      <c r="F92" s="32"/>
      <c r="G92" s="20">
        <f>H92+I92</f>
        <v>594740</v>
      </c>
      <c r="H92" s="21">
        <v>594740</v>
      </c>
      <c r="I92" s="21">
        <v>0</v>
      </c>
    </row>
    <row r="93" spans="2:9" ht="18" customHeight="1" x14ac:dyDescent="0.25">
      <c r="B93" s="33"/>
      <c r="C93" s="33"/>
      <c r="D93" s="32" t="s">
        <v>79</v>
      </c>
      <c r="E93" s="32"/>
      <c r="F93" s="32"/>
      <c r="G93" s="20">
        <f>H93+I93</f>
        <v>201855030</v>
      </c>
      <c r="H93" s="21">
        <v>184420035</v>
      </c>
      <c r="I93" s="21">
        <v>17434995</v>
      </c>
    </row>
    <row r="94" spans="2:9" ht="18" customHeight="1" x14ac:dyDescent="0.25">
      <c r="B94" s="33"/>
      <c r="C94" s="33"/>
      <c r="D94" s="32" t="s">
        <v>80</v>
      </c>
      <c r="E94" s="32"/>
      <c r="F94" s="32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x14ac:dyDescent="0.25">
      <c r="B95" s="33"/>
      <c r="C95" s="33"/>
      <c r="D95" s="32" t="s">
        <v>168</v>
      </c>
      <c r="E95" s="32"/>
      <c r="F95" s="32"/>
      <c r="G95" s="20">
        <f t="shared" si="4"/>
        <v>0</v>
      </c>
      <c r="H95" s="21">
        <v>0</v>
      </c>
      <c r="I95" s="21">
        <v>0</v>
      </c>
    </row>
    <row r="96" spans="2:9" ht="18" customHeight="1" x14ac:dyDescent="0.25">
      <c r="B96" s="33"/>
      <c r="C96" s="33"/>
      <c r="D96" s="32" t="s">
        <v>82</v>
      </c>
      <c r="E96" s="32"/>
      <c r="F96" s="32"/>
      <c r="G96" s="20">
        <f>H96+I96</f>
        <v>2191795498</v>
      </c>
      <c r="H96" s="21">
        <v>1307097812</v>
      </c>
      <c r="I96" s="21">
        <v>884697686</v>
      </c>
    </row>
    <row r="97" spans="2:9" ht="18" customHeight="1" x14ac:dyDescent="0.25">
      <c r="B97" s="33"/>
      <c r="C97" s="33"/>
      <c r="D97" s="32" t="s">
        <v>83</v>
      </c>
      <c r="E97" s="32"/>
      <c r="F97" s="32"/>
      <c r="G97" s="20">
        <f>H97+I97</f>
        <v>3724683</v>
      </c>
      <c r="H97" s="21">
        <v>3724683</v>
      </c>
      <c r="I97" s="21">
        <v>0</v>
      </c>
    </row>
    <row r="98" spans="2:9" ht="18" customHeight="1" x14ac:dyDescent="0.25">
      <c r="B98" s="33"/>
      <c r="C98" s="33"/>
      <c r="D98" s="32" t="s">
        <v>84</v>
      </c>
      <c r="E98" s="32"/>
      <c r="F98" s="32"/>
      <c r="G98" s="20">
        <f>H98+I98</f>
        <v>6804577</v>
      </c>
      <c r="H98" s="21">
        <v>6804577</v>
      </c>
      <c r="I98" s="21">
        <v>0</v>
      </c>
    </row>
    <row r="99" spans="2:9" x14ac:dyDescent="0.25">
      <c r="B99" s="33"/>
      <c r="C99" s="33"/>
      <c r="D99" s="30" t="s">
        <v>85</v>
      </c>
      <c r="E99" s="30"/>
      <c r="F99" s="30"/>
      <c r="G99" s="23">
        <f>H99+I99</f>
        <v>2526722563</v>
      </c>
      <c r="H99" s="24">
        <f>SUM(H89:H98)</f>
        <v>1514505714</v>
      </c>
      <c r="I99" s="24">
        <f>SUM(I89:I98)</f>
        <v>1012216849</v>
      </c>
    </row>
    <row r="100" spans="2:9" s="10" customFormat="1" x14ac:dyDescent="0.25">
      <c r="B100" s="33"/>
      <c r="C100" s="33"/>
      <c r="D100" s="30" t="s">
        <v>86</v>
      </c>
      <c r="E100" s="30"/>
      <c r="F100" s="30"/>
      <c r="G100" s="27"/>
      <c r="H100" s="21"/>
      <c r="I100" s="21"/>
    </row>
    <row r="101" spans="2:9" ht="15.75" customHeight="1" x14ac:dyDescent="0.25">
      <c r="B101" s="33"/>
      <c r="C101" s="33"/>
      <c r="D101" s="32" t="s">
        <v>87</v>
      </c>
      <c r="E101" s="32"/>
      <c r="F101" s="32"/>
      <c r="G101" s="20">
        <f>H101+I101</f>
        <v>23806675</v>
      </c>
      <c r="H101" s="21">
        <v>19871195</v>
      </c>
      <c r="I101" s="21">
        <v>3935480</v>
      </c>
    </row>
    <row r="102" spans="2:9" ht="15.75" customHeight="1" x14ac:dyDescent="0.25">
      <c r="B102" s="33"/>
      <c r="C102" s="33"/>
      <c r="D102" s="32" t="s">
        <v>169</v>
      </c>
      <c r="E102" s="32"/>
      <c r="F102" s="32"/>
      <c r="G102" s="20">
        <f>H102+I102</f>
        <v>605187977</v>
      </c>
      <c r="H102" s="21">
        <v>577687098</v>
      </c>
      <c r="I102" s="21">
        <v>27500879</v>
      </c>
    </row>
    <row r="103" spans="2:9" ht="15.75" customHeight="1" x14ac:dyDescent="0.25">
      <c r="B103" s="33"/>
      <c r="C103" s="33"/>
      <c r="D103" s="32" t="s">
        <v>170</v>
      </c>
      <c r="E103" s="32"/>
      <c r="F103" s="32"/>
      <c r="G103" s="20">
        <f t="shared" si="4"/>
        <v>0</v>
      </c>
      <c r="H103" s="21">
        <v>0</v>
      </c>
      <c r="I103" s="21">
        <v>0</v>
      </c>
    </row>
    <row r="104" spans="2:9" ht="15.75" customHeight="1" x14ac:dyDescent="0.25">
      <c r="B104" s="33"/>
      <c r="C104" s="33"/>
      <c r="D104" s="32" t="s">
        <v>171</v>
      </c>
      <c r="E104" s="32"/>
      <c r="F104" s="32"/>
      <c r="G104" s="20">
        <f t="shared" si="4"/>
        <v>120387426</v>
      </c>
      <c r="H104" s="21">
        <v>78435834</v>
      </c>
      <c r="I104" s="21">
        <v>41951592</v>
      </c>
    </row>
    <row r="105" spans="2:9" ht="15.75" customHeight="1" x14ac:dyDescent="0.25">
      <c r="B105" s="33"/>
      <c r="C105" s="33"/>
      <c r="D105" s="30" t="s">
        <v>172</v>
      </c>
      <c r="E105" s="30"/>
      <c r="F105" s="30"/>
      <c r="G105" s="23">
        <f t="shared" si="4"/>
        <v>749382078</v>
      </c>
      <c r="H105" s="24">
        <f>SUM(H101:H104)</f>
        <v>675994127</v>
      </c>
      <c r="I105" s="24">
        <f>SUM(I101:I104)</f>
        <v>73387951</v>
      </c>
    </row>
    <row r="106" spans="2:9" ht="15.75" customHeight="1" x14ac:dyDescent="0.25">
      <c r="B106" s="33"/>
      <c r="C106" s="33"/>
      <c r="D106" s="32" t="s">
        <v>173</v>
      </c>
      <c r="E106" s="32"/>
      <c r="F106" s="32"/>
      <c r="G106" s="20">
        <f t="shared" si="4"/>
        <v>617191355</v>
      </c>
      <c r="H106" s="21">
        <v>116222830</v>
      </c>
      <c r="I106" s="21">
        <v>500968525</v>
      </c>
    </row>
    <row r="107" spans="2:9" x14ac:dyDescent="0.25">
      <c r="B107" s="33"/>
      <c r="C107" s="33"/>
      <c r="D107" s="32" t="s">
        <v>174</v>
      </c>
      <c r="E107" s="32"/>
      <c r="F107" s="32"/>
      <c r="G107" s="20">
        <f t="shared" si="4"/>
        <v>32966794</v>
      </c>
      <c r="H107" s="21">
        <v>32966794</v>
      </c>
      <c r="I107" s="21">
        <v>0</v>
      </c>
    </row>
    <row r="108" spans="2:9" x14ac:dyDescent="0.25">
      <c r="B108" s="33"/>
      <c r="C108" s="33"/>
      <c r="D108" s="32" t="s">
        <v>175</v>
      </c>
      <c r="E108" s="32"/>
      <c r="F108" s="32"/>
      <c r="G108" s="20">
        <f t="shared" si="4"/>
        <v>306485440</v>
      </c>
      <c r="H108" s="21">
        <v>137140458</v>
      </c>
      <c r="I108" s="21">
        <v>169344982</v>
      </c>
    </row>
    <row r="109" spans="2:9" ht="15.75" customHeight="1" x14ac:dyDescent="0.25">
      <c r="B109" s="33"/>
      <c r="C109" s="33"/>
      <c r="D109" s="30" t="s">
        <v>176</v>
      </c>
      <c r="E109" s="30"/>
      <c r="F109" s="30"/>
      <c r="G109" s="23">
        <f t="shared" si="4"/>
        <v>956643589</v>
      </c>
      <c r="H109" s="24">
        <f>SUM(H106:H108)</f>
        <v>286330082</v>
      </c>
      <c r="I109" s="24">
        <f>SUM(I106:I108)</f>
        <v>670313507</v>
      </c>
    </row>
    <row r="110" spans="2:9" x14ac:dyDescent="0.25">
      <c r="B110" s="33"/>
      <c r="C110" s="33"/>
      <c r="D110" s="30" t="s">
        <v>177</v>
      </c>
      <c r="E110" s="30"/>
      <c r="F110" s="30"/>
      <c r="G110" s="23">
        <f t="shared" si="4"/>
        <v>1706025667</v>
      </c>
      <c r="H110" s="24">
        <f>H105+H109</f>
        <v>962324209</v>
      </c>
      <c r="I110" s="24">
        <f>I105+I109</f>
        <v>743701458</v>
      </c>
    </row>
    <row r="111" spans="2:9" s="10" customFormat="1" ht="26.25" customHeight="1" x14ac:dyDescent="0.25">
      <c r="B111" s="33"/>
      <c r="C111" s="33"/>
      <c r="D111" s="30" t="s">
        <v>144</v>
      </c>
      <c r="E111" s="30"/>
      <c r="F111" s="30"/>
      <c r="G111" s="23">
        <f t="shared" si="4"/>
        <v>820696896</v>
      </c>
      <c r="H111" s="24">
        <f>H99-H110</f>
        <v>552181505</v>
      </c>
      <c r="I111" s="24">
        <f>I99-I110</f>
        <v>268515391</v>
      </c>
    </row>
    <row r="112" spans="2:9" ht="16.5" customHeight="1" x14ac:dyDescent="0.25">
      <c r="B112" s="33"/>
      <c r="C112" s="33"/>
      <c r="D112" s="36" t="s">
        <v>145</v>
      </c>
      <c r="E112" s="36"/>
      <c r="F112" s="36"/>
      <c r="G112" s="20">
        <f t="shared" si="4"/>
        <v>1201881712</v>
      </c>
      <c r="H112" s="21">
        <v>300162316</v>
      </c>
      <c r="I112" s="21">
        <v>901719396</v>
      </c>
    </row>
    <row r="113" spans="2:9" ht="16.5" customHeight="1" x14ac:dyDescent="0.25">
      <c r="B113" s="33"/>
      <c r="C113" s="33"/>
      <c r="D113" s="36" t="s">
        <v>146</v>
      </c>
      <c r="E113" s="36"/>
      <c r="F113" s="36"/>
      <c r="G113" s="20">
        <f t="shared" si="4"/>
        <v>8741463</v>
      </c>
      <c r="H113" s="21">
        <v>0</v>
      </c>
      <c r="I113" s="21">
        <v>8741463</v>
      </c>
    </row>
    <row r="114" spans="2:9" ht="16.5" customHeight="1" x14ac:dyDescent="0.25">
      <c r="B114" s="33"/>
      <c r="C114" s="33"/>
      <c r="D114" s="37" t="s">
        <v>147</v>
      </c>
      <c r="E114" s="37"/>
      <c r="F114" s="37"/>
      <c r="G114" s="20">
        <f>H114+I114</f>
        <v>0</v>
      </c>
      <c r="H114" s="21">
        <v>0</v>
      </c>
      <c r="I114" s="21">
        <v>0</v>
      </c>
    </row>
    <row r="115" spans="2:9" x14ac:dyDescent="0.25">
      <c r="B115" s="33"/>
      <c r="C115" s="33"/>
      <c r="D115" s="36" t="s">
        <v>178</v>
      </c>
      <c r="E115" s="36"/>
      <c r="F115" s="36"/>
      <c r="G115" s="20">
        <f>H115+I115</f>
        <v>389815507</v>
      </c>
      <c r="H115" s="21">
        <v>258469474</v>
      </c>
      <c r="I115" s="21">
        <v>131346033</v>
      </c>
    </row>
    <row r="116" spans="2:9" s="28" customFormat="1" x14ac:dyDescent="0.25">
      <c r="B116" s="33"/>
      <c r="C116" s="33"/>
      <c r="D116" s="72" t="s">
        <v>179</v>
      </c>
      <c r="E116" s="73"/>
      <c r="F116" s="74"/>
      <c r="G116" s="24">
        <f>G111-G112-G113-G114-G115</f>
        <v>-779741786</v>
      </c>
      <c r="H116" s="24">
        <f>H111-H112-H113-H114-H115</f>
        <v>-6450285</v>
      </c>
      <c r="I116" s="24">
        <f>I111-I112-I113-I114-I115</f>
        <v>-773291501</v>
      </c>
    </row>
    <row r="117" spans="2:9" s="10" customFormat="1" x14ac:dyDescent="0.25">
      <c r="B117" s="33"/>
      <c r="C117" s="33"/>
      <c r="D117" s="30" t="s">
        <v>97</v>
      </c>
      <c r="E117" s="30"/>
      <c r="F117" s="30"/>
      <c r="G117" s="20"/>
      <c r="H117" s="21"/>
      <c r="I117" s="21"/>
    </row>
    <row r="118" spans="2:9" ht="15.75" customHeight="1" x14ac:dyDescent="0.25">
      <c r="B118" s="33"/>
      <c r="C118" s="33"/>
      <c r="D118" s="32" t="s">
        <v>98</v>
      </c>
      <c r="E118" s="32"/>
      <c r="F118" s="32"/>
      <c r="G118" s="20">
        <f t="shared" si="4"/>
        <v>156344857</v>
      </c>
      <c r="H118" s="21">
        <v>116331486</v>
      </c>
      <c r="I118" s="21">
        <v>40013371</v>
      </c>
    </row>
    <row r="119" spans="2:9" x14ac:dyDescent="0.25">
      <c r="B119" s="33"/>
      <c r="C119" s="33"/>
      <c r="D119" s="32" t="s">
        <v>99</v>
      </c>
      <c r="E119" s="32"/>
      <c r="F119" s="32"/>
      <c r="G119" s="20">
        <f t="shared" si="4"/>
        <v>630997392</v>
      </c>
      <c r="H119" s="21">
        <v>297104169</v>
      </c>
      <c r="I119" s="21">
        <v>333893223</v>
      </c>
    </row>
    <row r="120" spans="2:9" ht="15.75" customHeight="1" x14ac:dyDescent="0.25">
      <c r="B120" s="33"/>
      <c r="C120" s="33"/>
      <c r="D120" s="32" t="s">
        <v>100</v>
      </c>
      <c r="E120" s="32"/>
      <c r="F120" s="32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33"/>
      <c r="C121" s="33"/>
      <c r="D121" s="32" t="s">
        <v>101</v>
      </c>
      <c r="E121" s="32"/>
      <c r="F121" s="32"/>
      <c r="G121" s="20">
        <f t="shared" si="4"/>
        <v>1672645</v>
      </c>
      <c r="H121" s="21">
        <v>1672645</v>
      </c>
      <c r="I121" s="21">
        <v>0</v>
      </c>
    </row>
    <row r="122" spans="2:9" ht="15.75" customHeight="1" x14ac:dyDescent="0.25">
      <c r="B122" s="33"/>
      <c r="C122" s="33"/>
      <c r="D122" s="32" t="s">
        <v>154</v>
      </c>
      <c r="E122" s="32"/>
      <c r="F122" s="32"/>
      <c r="G122" s="20">
        <f t="shared" si="4"/>
        <v>1200277325</v>
      </c>
      <c r="H122" s="21">
        <v>95260236</v>
      </c>
      <c r="I122" s="21">
        <v>1105017089</v>
      </c>
    </row>
    <row r="123" spans="2:9" ht="15.75" customHeight="1" x14ac:dyDescent="0.25">
      <c r="B123" s="33"/>
      <c r="C123" s="33"/>
      <c r="D123" s="32" t="s">
        <v>155</v>
      </c>
      <c r="E123" s="32"/>
      <c r="F123" s="32"/>
      <c r="G123" s="20">
        <f t="shared" si="4"/>
        <v>314330</v>
      </c>
      <c r="H123" s="21">
        <v>304044</v>
      </c>
      <c r="I123" s="21">
        <v>10286</v>
      </c>
    </row>
    <row r="124" spans="2:9" x14ac:dyDescent="0.25">
      <c r="B124" s="33"/>
      <c r="C124" s="33"/>
      <c r="D124" s="32" t="s">
        <v>156</v>
      </c>
      <c r="E124" s="32"/>
      <c r="F124" s="32"/>
      <c r="G124" s="20">
        <f t="shared" si="4"/>
        <v>87767499</v>
      </c>
      <c r="H124" s="21">
        <v>52078854</v>
      </c>
      <c r="I124" s="21">
        <v>35688645</v>
      </c>
    </row>
    <row r="125" spans="2:9" s="28" customFormat="1" x14ac:dyDescent="0.25">
      <c r="B125" s="33"/>
      <c r="C125" s="33"/>
      <c r="D125" s="30" t="s">
        <v>157</v>
      </c>
      <c r="E125" s="30"/>
      <c r="F125" s="30"/>
      <c r="G125" s="23">
        <f t="shared" si="4"/>
        <v>2077377630</v>
      </c>
      <c r="H125" s="24">
        <f>SUM(H118:H124)</f>
        <v>562755016</v>
      </c>
      <c r="I125" s="24">
        <f>SUM(I118:I124)</f>
        <v>1514622614</v>
      </c>
    </row>
    <row r="126" spans="2:9" s="10" customFormat="1" x14ac:dyDescent="0.25">
      <c r="B126" s="33"/>
      <c r="C126" s="33"/>
      <c r="D126" s="30" t="s">
        <v>102</v>
      </c>
      <c r="E126" s="30"/>
      <c r="F126" s="30"/>
      <c r="G126" s="27"/>
      <c r="H126" s="21"/>
      <c r="I126" s="21"/>
    </row>
    <row r="127" spans="2:9" ht="15.75" customHeight="1" x14ac:dyDescent="0.25">
      <c r="B127" s="33"/>
      <c r="C127" s="33"/>
      <c r="D127" s="32" t="s">
        <v>103</v>
      </c>
      <c r="E127" s="32"/>
      <c r="F127" s="32"/>
      <c r="G127" s="20">
        <f t="shared" si="4"/>
        <v>97578347</v>
      </c>
      <c r="H127" s="21">
        <v>59434035</v>
      </c>
      <c r="I127" s="21">
        <v>38144312</v>
      </c>
    </row>
    <row r="128" spans="2:9" ht="15.75" customHeight="1" x14ac:dyDescent="0.25">
      <c r="B128" s="33"/>
      <c r="C128" s="33"/>
      <c r="D128" s="32" t="s">
        <v>104</v>
      </c>
      <c r="E128" s="32"/>
      <c r="F128" s="32"/>
      <c r="G128" s="20">
        <f t="shared" si="4"/>
        <v>292236265</v>
      </c>
      <c r="H128" s="21">
        <v>13501</v>
      </c>
      <c r="I128" s="21">
        <v>292222764</v>
      </c>
    </row>
    <row r="129" spans="2:9" ht="15.75" customHeight="1" x14ac:dyDescent="0.25">
      <c r="B129" s="33"/>
      <c r="C129" s="33"/>
      <c r="D129" s="32" t="s">
        <v>105</v>
      </c>
      <c r="E129" s="32"/>
      <c r="F129" s="32"/>
      <c r="G129" s="20">
        <f t="shared" si="4"/>
        <v>1612989</v>
      </c>
      <c r="H129" s="21">
        <v>97075</v>
      </c>
      <c r="I129" s="21">
        <v>1515914</v>
      </c>
    </row>
    <row r="130" spans="2:9" x14ac:dyDescent="0.25">
      <c r="B130" s="33"/>
      <c r="C130" s="33"/>
      <c r="D130" s="32" t="s">
        <v>106</v>
      </c>
      <c r="E130" s="32"/>
      <c r="F130" s="32"/>
      <c r="G130" s="20">
        <f t="shared" si="4"/>
        <v>0</v>
      </c>
      <c r="H130" s="21">
        <v>0</v>
      </c>
      <c r="I130" s="21">
        <v>0</v>
      </c>
    </row>
    <row r="131" spans="2:9" x14ac:dyDescent="0.25">
      <c r="B131" s="33"/>
      <c r="C131" s="33"/>
      <c r="D131" s="32" t="s">
        <v>107</v>
      </c>
      <c r="E131" s="32"/>
      <c r="F131" s="32"/>
      <c r="G131" s="20">
        <f t="shared" si="4"/>
        <v>1441697</v>
      </c>
      <c r="H131" s="21">
        <v>1426752</v>
      </c>
      <c r="I131" s="21">
        <v>14945</v>
      </c>
    </row>
    <row r="132" spans="2:9" s="28" customFormat="1" x14ac:dyDescent="0.25">
      <c r="B132" s="33"/>
      <c r="C132" s="33"/>
      <c r="D132" s="30" t="s">
        <v>108</v>
      </c>
      <c r="E132" s="30"/>
      <c r="F132" s="30"/>
      <c r="G132" s="23">
        <f>H132+I132</f>
        <v>392869298</v>
      </c>
      <c r="H132" s="24">
        <f>SUM(H127:H131)</f>
        <v>60971363</v>
      </c>
      <c r="I132" s="24">
        <f>SUM(I127:I131)</f>
        <v>331897935</v>
      </c>
    </row>
    <row r="133" spans="2:9" s="10" customFormat="1" ht="15.75" customHeight="1" x14ac:dyDescent="0.25">
      <c r="B133" s="33"/>
      <c r="C133" s="33"/>
      <c r="D133" s="30" t="s">
        <v>109</v>
      </c>
      <c r="E133" s="30"/>
      <c r="F133" s="30"/>
      <c r="G133" s="23">
        <f t="shared" si="4"/>
        <v>904766546</v>
      </c>
      <c r="H133" s="24">
        <f>H116+H125-H132</f>
        <v>495333368</v>
      </c>
      <c r="I133" s="24">
        <f>I116+I125-I132</f>
        <v>409433178</v>
      </c>
    </row>
    <row r="134" spans="2:9" s="10" customFormat="1" x14ac:dyDescent="0.25">
      <c r="B134" s="33"/>
      <c r="C134" s="33"/>
      <c r="D134" s="30" t="s">
        <v>110</v>
      </c>
      <c r="E134" s="30"/>
      <c r="F134" s="30"/>
      <c r="G134" s="27"/>
      <c r="H134" s="21"/>
      <c r="I134" s="21"/>
    </row>
    <row r="135" spans="2:9" ht="15.75" customHeight="1" x14ac:dyDescent="0.25">
      <c r="B135" s="33"/>
      <c r="C135" s="33"/>
      <c r="D135" s="32" t="s">
        <v>111</v>
      </c>
      <c r="E135" s="32"/>
      <c r="F135" s="32"/>
      <c r="G135" s="20">
        <f t="shared" si="4"/>
        <v>253119669</v>
      </c>
      <c r="H135" s="21">
        <v>253119669</v>
      </c>
      <c r="I135" s="21">
        <v>0</v>
      </c>
    </row>
    <row r="136" spans="2:9" ht="15.75" customHeight="1" x14ac:dyDescent="0.25">
      <c r="B136" s="33"/>
      <c r="C136" s="33"/>
      <c r="D136" s="32" t="s">
        <v>112</v>
      </c>
      <c r="E136" s="32"/>
      <c r="F136" s="32"/>
      <c r="G136" s="20">
        <f t="shared" si="4"/>
        <v>30523600</v>
      </c>
      <c r="H136" s="21">
        <v>30523600</v>
      </c>
      <c r="I136" s="21">
        <v>0</v>
      </c>
    </row>
    <row r="137" spans="2:9" ht="15.75" customHeight="1" x14ac:dyDescent="0.25">
      <c r="B137" s="33"/>
      <c r="C137" s="33"/>
      <c r="D137" s="32" t="s">
        <v>113</v>
      </c>
      <c r="E137" s="32"/>
      <c r="F137" s="32"/>
      <c r="G137" s="20">
        <f t="shared" si="4"/>
        <v>3846053</v>
      </c>
      <c r="H137" s="21">
        <v>3846053</v>
      </c>
      <c r="I137" s="21">
        <v>0</v>
      </c>
    </row>
    <row r="138" spans="2:9" x14ac:dyDescent="0.25">
      <c r="B138" s="33"/>
      <c r="C138" s="33"/>
      <c r="D138" s="32" t="s">
        <v>114</v>
      </c>
      <c r="E138" s="32"/>
      <c r="F138" s="32"/>
      <c r="G138" s="20">
        <f t="shared" si="4"/>
        <v>12718845</v>
      </c>
      <c r="H138" s="21">
        <v>12718845</v>
      </c>
      <c r="I138" s="21">
        <v>0</v>
      </c>
    </row>
    <row r="139" spans="2:9" x14ac:dyDescent="0.25">
      <c r="B139" s="33"/>
      <c r="C139" s="33"/>
      <c r="D139" s="32" t="s">
        <v>115</v>
      </c>
      <c r="E139" s="32"/>
      <c r="F139" s="32"/>
      <c r="G139" s="20">
        <f t="shared" si="4"/>
        <v>24386302</v>
      </c>
      <c r="H139" s="21">
        <v>24386302</v>
      </c>
      <c r="I139" s="21">
        <v>0</v>
      </c>
    </row>
    <row r="140" spans="2:9" x14ac:dyDescent="0.25">
      <c r="B140" s="33"/>
      <c r="C140" s="33"/>
      <c r="D140" s="32" t="s">
        <v>116</v>
      </c>
      <c r="E140" s="32"/>
      <c r="F140" s="32"/>
      <c r="G140" s="20">
        <f t="shared" si="4"/>
        <v>34522653</v>
      </c>
      <c r="H140" s="21">
        <v>34522653</v>
      </c>
      <c r="I140" s="21">
        <v>0</v>
      </c>
    </row>
    <row r="141" spans="2:9" ht="15.75" customHeight="1" x14ac:dyDescent="0.25">
      <c r="B141" s="33"/>
      <c r="C141" s="33"/>
      <c r="D141" s="32" t="s">
        <v>117</v>
      </c>
      <c r="E141" s="32"/>
      <c r="F141" s="32"/>
      <c r="G141" s="20">
        <f t="shared" si="4"/>
        <v>56072704</v>
      </c>
      <c r="H141" s="21">
        <v>56072704</v>
      </c>
      <c r="I141" s="21">
        <v>0</v>
      </c>
    </row>
    <row r="142" spans="2:9" x14ac:dyDescent="0.25">
      <c r="B142" s="33"/>
      <c r="C142" s="33"/>
      <c r="D142" s="30" t="s">
        <v>118</v>
      </c>
      <c r="E142" s="30"/>
      <c r="F142" s="30"/>
      <c r="G142" s="23">
        <f t="shared" si="4"/>
        <v>415189826</v>
      </c>
      <c r="H142" s="24">
        <f>SUM(H135:H141)</f>
        <v>415189826</v>
      </c>
      <c r="I142" s="24">
        <v>0</v>
      </c>
    </row>
    <row r="143" spans="2:9" s="10" customFormat="1" ht="15.75" customHeight="1" x14ac:dyDescent="0.25">
      <c r="B143" s="33"/>
      <c r="C143" s="33"/>
      <c r="D143" s="30" t="s">
        <v>119</v>
      </c>
      <c r="E143" s="30"/>
      <c r="F143" s="30"/>
      <c r="G143" s="27"/>
      <c r="H143" s="21"/>
      <c r="I143" s="21"/>
    </row>
    <row r="144" spans="2:9" s="10" customFormat="1" ht="27.75" customHeight="1" x14ac:dyDescent="0.25">
      <c r="B144" s="33"/>
      <c r="C144" s="33"/>
      <c r="D144" s="30" t="s">
        <v>120</v>
      </c>
      <c r="E144" s="30"/>
      <c r="F144" s="30"/>
      <c r="G144" s="23">
        <f t="shared" si="4"/>
        <v>489576720</v>
      </c>
      <c r="H144" s="24">
        <f>H133-H142</f>
        <v>80143542</v>
      </c>
      <c r="I144" s="24">
        <f>I133-I142</f>
        <v>409433178</v>
      </c>
    </row>
    <row r="145" spans="2:9" x14ac:dyDescent="0.25">
      <c r="B145" s="33"/>
      <c r="C145" s="33"/>
      <c r="D145" s="32" t="s">
        <v>121</v>
      </c>
      <c r="E145" s="32"/>
      <c r="F145" s="32"/>
      <c r="G145" s="20">
        <f t="shared" si="4"/>
        <v>85593631</v>
      </c>
      <c r="H145" s="21">
        <v>85593631</v>
      </c>
      <c r="I145" s="21">
        <v>0</v>
      </c>
    </row>
    <row r="146" spans="2:9" s="10" customFormat="1" ht="15.75" customHeight="1" x14ac:dyDescent="0.25">
      <c r="B146" s="33"/>
      <c r="C146" s="33"/>
      <c r="D146" s="30" t="s">
        <v>122</v>
      </c>
      <c r="E146" s="30"/>
      <c r="F146" s="30"/>
      <c r="G146" s="23">
        <f t="shared" si="4"/>
        <v>403983089</v>
      </c>
      <c r="H146" s="24">
        <f>H144-H145</f>
        <v>-5450089</v>
      </c>
      <c r="I146" s="24">
        <f>I144-I145</f>
        <v>409433178</v>
      </c>
    </row>
    <row r="147" spans="2:9" ht="15.75" customHeight="1" x14ac:dyDescent="0.25">
      <c r="B147" s="33"/>
      <c r="C147" s="33"/>
      <c r="D147" s="32" t="s">
        <v>123</v>
      </c>
      <c r="E147" s="32"/>
      <c r="F147" s="32"/>
      <c r="G147" s="20">
        <f t="shared" si="4"/>
        <v>0</v>
      </c>
      <c r="H147" s="21">
        <v>0</v>
      </c>
      <c r="I147" s="21">
        <v>0</v>
      </c>
    </row>
    <row r="148" spans="2:9" ht="15.75" customHeight="1" x14ac:dyDescent="0.25">
      <c r="B148" s="33"/>
      <c r="C148" s="33"/>
      <c r="D148" s="32" t="s">
        <v>124</v>
      </c>
      <c r="E148" s="32"/>
      <c r="F148" s="32"/>
      <c r="G148" s="20">
        <f t="shared" si="4"/>
        <v>0</v>
      </c>
      <c r="H148" s="21">
        <v>0</v>
      </c>
      <c r="I148" s="21">
        <v>0</v>
      </c>
    </row>
    <row r="149" spans="2:9" s="10" customFormat="1" x14ac:dyDescent="0.25">
      <c r="B149" s="33"/>
      <c r="C149" s="33"/>
      <c r="D149" s="30" t="s">
        <v>125</v>
      </c>
      <c r="E149" s="30"/>
      <c r="F149" s="30"/>
      <c r="G149" s="23">
        <f t="shared" si="4"/>
        <v>403983089</v>
      </c>
      <c r="H149" s="24">
        <f>H146+H147+H148</f>
        <v>-5450089</v>
      </c>
      <c r="I149" s="24">
        <f>I146+I147+I148</f>
        <v>409433178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56BBD53C-F24F-4E18-B541-08F560C5E432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107AA-906F-4018-A591-A89E9DA3C9D7}">
  <dimension ref="A1:I158"/>
  <sheetViews>
    <sheetView tabSelected="1" topLeftCell="A139" zoomScale="130" zoomScaleNormal="130" workbookViewId="0">
      <selection activeCell="D87" sqref="D87:F87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71" t="s">
        <v>184</v>
      </c>
      <c r="B1" s="71"/>
      <c r="C1" s="71"/>
      <c r="D1" s="71"/>
      <c r="E1" s="71"/>
      <c r="F1" s="71"/>
      <c r="G1" s="71"/>
    </row>
    <row r="2" spans="1:7" ht="15.75" customHeight="1" thickBot="1" x14ac:dyDescent="0.3">
      <c r="A2" s="71"/>
      <c r="B2" s="71"/>
      <c r="C2" s="71"/>
      <c r="D2" s="71"/>
      <c r="E2" s="71"/>
      <c r="F2" s="71"/>
      <c r="G2" s="71"/>
    </row>
    <row r="3" spans="1:7" ht="15.75" thickBot="1" x14ac:dyDescent="0.3">
      <c r="B3" s="50">
        <v>1</v>
      </c>
      <c r="C3" s="51"/>
      <c r="D3" s="56" t="s">
        <v>190</v>
      </c>
      <c r="E3" s="57"/>
      <c r="F3" s="57"/>
      <c r="G3" s="58"/>
    </row>
    <row r="4" spans="1:7" ht="15.75" customHeight="1" thickBot="1" x14ac:dyDescent="0.3">
      <c r="B4" s="52"/>
      <c r="C4" s="53"/>
      <c r="D4" s="1" t="s">
        <v>185</v>
      </c>
      <c r="E4" s="75" t="s">
        <v>186</v>
      </c>
      <c r="F4" s="76"/>
      <c r="G4" s="77"/>
    </row>
    <row r="5" spans="1:7" ht="15.75" thickBot="1" x14ac:dyDescent="0.3">
      <c r="B5" s="52"/>
      <c r="C5" s="53"/>
      <c r="D5" s="1" t="s">
        <v>187</v>
      </c>
      <c r="E5" s="75" t="s">
        <v>188</v>
      </c>
      <c r="F5" s="76"/>
      <c r="G5" s="77"/>
    </row>
    <row r="6" spans="1:7" ht="15.75" thickBot="1" x14ac:dyDescent="0.3">
      <c r="B6" s="54"/>
      <c r="C6" s="55"/>
      <c r="D6" s="1" t="s">
        <v>189</v>
      </c>
      <c r="E6" s="75" t="s">
        <v>5</v>
      </c>
      <c r="F6" s="76"/>
      <c r="G6" s="77"/>
    </row>
    <row r="7" spans="1:7" ht="15.75" thickBot="1" x14ac:dyDescent="0.3">
      <c r="B7" s="50">
        <v>2</v>
      </c>
      <c r="C7" s="51"/>
      <c r="D7" s="56" t="s">
        <v>191</v>
      </c>
      <c r="E7" s="57"/>
      <c r="F7" s="57"/>
      <c r="G7" s="58"/>
    </row>
    <row r="8" spans="1:7" ht="15" customHeight="1" thickBot="1" x14ac:dyDescent="0.3">
      <c r="B8" s="52"/>
      <c r="C8" s="53"/>
      <c r="D8" s="2" t="s">
        <v>192</v>
      </c>
      <c r="E8" s="47" t="s">
        <v>193</v>
      </c>
      <c r="F8" s="48"/>
      <c r="G8" s="49"/>
    </row>
    <row r="9" spans="1:7" ht="15" customHeight="1" thickBot="1" x14ac:dyDescent="0.3">
      <c r="B9" s="52"/>
      <c r="C9" s="53"/>
      <c r="D9" s="2" t="s">
        <v>194</v>
      </c>
      <c r="E9" s="47" t="s">
        <v>193</v>
      </c>
      <c r="F9" s="48"/>
      <c r="G9" s="49"/>
    </row>
    <row r="10" spans="1:7" ht="15.75" thickBot="1" x14ac:dyDescent="0.3">
      <c r="B10" s="52"/>
      <c r="C10" s="53"/>
      <c r="D10" s="3" t="s">
        <v>195</v>
      </c>
      <c r="E10" s="41" t="s">
        <v>12</v>
      </c>
      <c r="F10" s="42"/>
      <c r="G10" s="43"/>
    </row>
    <row r="11" spans="1:7" ht="15.75" thickBot="1" x14ac:dyDescent="0.3">
      <c r="B11" s="54"/>
      <c r="C11" s="55"/>
      <c r="D11" s="1" t="s">
        <v>196</v>
      </c>
      <c r="E11" s="70" t="s">
        <v>127</v>
      </c>
      <c r="F11" s="42"/>
      <c r="G11" s="43"/>
    </row>
    <row r="12" spans="1:7" ht="15.75" thickBot="1" x14ac:dyDescent="0.3">
      <c r="B12" s="50">
        <v>3</v>
      </c>
      <c r="C12" s="51"/>
      <c r="D12" s="56" t="s">
        <v>197</v>
      </c>
      <c r="E12" s="57"/>
      <c r="F12" s="57"/>
      <c r="G12" s="58"/>
    </row>
    <row r="13" spans="1:7" ht="31.5" customHeight="1" thickBot="1" x14ac:dyDescent="0.3">
      <c r="B13" s="52"/>
      <c r="C13" s="53"/>
      <c r="D13" s="1" t="s">
        <v>198</v>
      </c>
      <c r="E13" s="41" t="s">
        <v>199</v>
      </c>
      <c r="F13" s="42"/>
      <c r="G13" s="43"/>
    </row>
    <row r="14" spans="1:7" ht="15.75" thickBot="1" x14ac:dyDescent="0.3">
      <c r="B14" s="52"/>
      <c r="C14" s="53"/>
      <c r="D14" s="1" t="s">
        <v>200</v>
      </c>
      <c r="E14" s="59">
        <v>1.6103000200000399E+19</v>
      </c>
      <c r="F14" s="60"/>
      <c r="G14" s="61"/>
    </row>
    <row r="15" spans="1:7" ht="15.75" thickBot="1" x14ac:dyDescent="0.3">
      <c r="B15" s="54"/>
      <c r="C15" s="55"/>
      <c r="D15" s="1" t="s">
        <v>201</v>
      </c>
      <c r="E15" s="62" t="s">
        <v>126</v>
      </c>
      <c r="F15" s="63"/>
      <c r="G15" s="64"/>
    </row>
    <row r="16" spans="1:7" ht="15.75" customHeight="1" thickBot="1" x14ac:dyDescent="0.3">
      <c r="B16" s="50">
        <v>4</v>
      </c>
      <c r="C16" s="51"/>
      <c r="D16" s="56" t="s">
        <v>202</v>
      </c>
      <c r="E16" s="57"/>
      <c r="F16" s="57"/>
      <c r="G16" s="58"/>
    </row>
    <row r="17" spans="2:9" ht="15" customHeight="1" x14ac:dyDescent="0.25">
      <c r="B17" s="52"/>
      <c r="C17" s="53"/>
      <c r="D17" s="65" t="s">
        <v>203</v>
      </c>
      <c r="E17" s="47" t="s">
        <v>204</v>
      </c>
      <c r="F17" s="48"/>
      <c r="G17" s="49"/>
    </row>
    <row r="18" spans="2:9" ht="15.75" thickBot="1" x14ac:dyDescent="0.3">
      <c r="B18" s="52"/>
      <c r="C18" s="53"/>
      <c r="D18" s="66"/>
      <c r="E18" s="67" t="s">
        <v>205</v>
      </c>
      <c r="F18" s="68"/>
      <c r="G18" s="69"/>
    </row>
    <row r="19" spans="2:9" ht="26.25" thickBot="1" x14ac:dyDescent="0.3">
      <c r="B19" s="52"/>
      <c r="C19" s="53"/>
      <c r="D19" s="1" t="s">
        <v>206</v>
      </c>
      <c r="E19" s="41" t="s">
        <v>23</v>
      </c>
      <c r="F19" s="42"/>
      <c r="G19" s="43"/>
    </row>
    <row r="20" spans="2:9" ht="15.75" customHeight="1" thickBot="1" x14ac:dyDescent="0.3">
      <c r="B20" s="52"/>
      <c r="C20" s="53"/>
      <c r="D20" s="44" t="s">
        <v>207</v>
      </c>
      <c r="E20" s="45"/>
      <c r="F20" s="45"/>
      <c r="G20" s="46"/>
    </row>
    <row r="21" spans="2:9" ht="26.25" thickBot="1" x14ac:dyDescent="0.3">
      <c r="B21" s="52"/>
      <c r="C21" s="53"/>
      <c r="D21" s="4" t="s">
        <v>208</v>
      </c>
      <c r="E21" s="41">
        <v>144</v>
      </c>
      <c r="F21" s="42"/>
      <c r="G21" s="43"/>
    </row>
    <row r="22" spans="2:9" ht="26.25" thickBot="1" x14ac:dyDescent="0.3">
      <c r="B22" s="52"/>
      <c r="C22" s="53"/>
      <c r="D22" s="4" t="s">
        <v>209</v>
      </c>
      <c r="E22" s="41">
        <v>1150</v>
      </c>
      <c r="F22" s="42"/>
      <c r="G22" s="43"/>
    </row>
    <row r="23" spans="2:9" ht="26.25" thickBot="1" x14ac:dyDescent="0.3">
      <c r="B23" s="52"/>
      <c r="C23" s="53"/>
      <c r="D23" s="4" t="s">
        <v>210</v>
      </c>
      <c r="E23" s="41">
        <v>96120</v>
      </c>
      <c r="F23" s="42"/>
      <c r="G23" s="43"/>
    </row>
    <row r="24" spans="2:9" ht="15.75" thickBot="1" x14ac:dyDescent="0.3">
      <c r="B24" s="52"/>
      <c r="C24" s="53"/>
      <c r="D24" s="4" t="s">
        <v>211</v>
      </c>
      <c r="E24" s="47">
        <v>1726266</v>
      </c>
      <c r="F24" s="48"/>
      <c r="G24" s="49"/>
    </row>
    <row r="25" spans="2:9" ht="15.75" customHeight="1" thickBot="1" x14ac:dyDescent="0.3">
      <c r="B25" s="38">
        <v>5</v>
      </c>
      <c r="C25" s="38"/>
      <c r="D25" s="56" t="s">
        <v>335</v>
      </c>
      <c r="E25" s="57"/>
      <c r="F25" s="57"/>
      <c r="G25" s="58"/>
    </row>
    <row r="26" spans="2:9" ht="15.75" customHeight="1" thickBot="1" x14ac:dyDescent="0.3">
      <c r="B26" s="38"/>
      <c r="C26" s="38"/>
      <c r="D26" s="78" t="s">
        <v>29</v>
      </c>
      <c r="E26" s="79"/>
      <c r="F26" s="80" t="s">
        <v>212</v>
      </c>
      <c r="G26" s="81"/>
    </row>
    <row r="27" spans="2:9" ht="40.5" customHeight="1" thickBot="1" x14ac:dyDescent="0.3">
      <c r="B27" s="38"/>
      <c r="C27" s="38"/>
      <c r="D27" s="82" t="s">
        <v>213</v>
      </c>
      <c r="E27" s="83"/>
      <c r="F27" s="84" t="s">
        <v>214</v>
      </c>
      <c r="G27" s="85"/>
      <c r="H27" s="18" t="s">
        <v>215</v>
      </c>
      <c r="I27" s="18" t="s">
        <v>216</v>
      </c>
    </row>
    <row r="28" spans="2:9" ht="15.75" customHeight="1" thickBot="1" x14ac:dyDescent="0.3">
      <c r="B28" s="38"/>
      <c r="C28" s="38"/>
      <c r="D28" s="41" t="s">
        <v>217</v>
      </c>
      <c r="E28" s="43"/>
      <c r="F28" s="19"/>
      <c r="G28" s="20">
        <f>H28+I28</f>
        <v>1658801288</v>
      </c>
      <c r="H28" s="21">
        <v>528146771</v>
      </c>
      <c r="I28" s="21">
        <v>1130654517</v>
      </c>
    </row>
    <row r="29" spans="2:9" ht="15.75" thickBot="1" x14ac:dyDescent="0.3">
      <c r="B29" s="38"/>
      <c r="C29" s="38"/>
      <c r="D29" s="41" t="s">
        <v>218</v>
      </c>
      <c r="E29" s="43"/>
      <c r="F29" s="19"/>
      <c r="G29" s="20">
        <f>H29+I29</f>
        <v>2616453470</v>
      </c>
      <c r="H29" s="21">
        <v>2616453470</v>
      </c>
      <c r="I29" s="21">
        <v>0</v>
      </c>
    </row>
    <row r="30" spans="2:9" ht="15.75" customHeight="1" thickBot="1" x14ac:dyDescent="0.3">
      <c r="B30" s="38"/>
      <c r="C30" s="38"/>
      <c r="D30" s="41" t="s">
        <v>219</v>
      </c>
      <c r="E30" s="43"/>
      <c r="F30" s="19"/>
      <c r="G30" s="20">
        <f>H30+I30</f>
        <v>7633001661</v>
      </c>
      <c r="H30" s="21">
        <v>799006688</v>
      </c>
      <c r="I30" s="21">
        <v>6833994973</v>
      </c>
    </row>
    <row r="31" spans="2:9" ht="15.75" thickBot="1" x14ac:dyDescent="0.3">
      <c r="B31" s="38"/>
      <c r="C31" s="38"/>
      <c r="D31" s="41" t="s">
        <v>220</v>
      </c>
      <c r="E31" s="43"/>
      <c r="F31" s="19"/>
      <c r="G31" s="22"/>
      <c r="H31" s="21"/>
      <c r="I31" s="21"/>
    </row>
    <row r="32" spans="2:9" ht="15.75" thickBot="1" x14ac:dyDescent="0.3">
      <c r="B32" s="38"/>
      <c r="C32" s="38"/>
      <c r="D32" s="41" t="s">
        <v>221</v>
      </c>
      <c r="E32" s="43"/>
      <c r="F32" s="20">
        <f>H32+I32</f>
        <v>7420751597</v>
      </c>
      <c r="G32" s="22"/>
      <c r="H32" s="21">
        <v>5876682000</v>
      </c>
      <c r="I32" s="21">
        <v>1544069597</v>
      </c>
    </row>
    <row r="33" spans="2:9" ht="15.75" customHeight="1" thickBot="1" x14ac:dyDescent="0.3">
      <c r="B33" s="38"/>
      <c r="C33" s="38"/>
      <c r="D33" s="41" t="s">
        <v>222</v>
      </c>
      <c r="E33" s="43"/>
      <c r="F33" s="20">
        <f>H33+I33</f>
        <v>875</v>
      </c>
      <c r="G33" s="22"/>
      <c r="H33" s="21">
        <v>875</v>
      </c>
      <c r="I33" s="21"/>
    </row>
    <row r="34" spans="2:9" ht="15.75" customHeight="1" thickBot="1" x14ac:dyDescent="0.3">
      <c r="B34" s="38"/>
      <c r="C34" s="38"/>
      <c r="D34" s="41" t="s">
        <v>37</v>
      </c>
      <c r="E34" s="43"/>
      <c r="F34" s="20">
        <f>H34+I34</f>
        <v>0</v>
      </c>
      <c r="G34" s="22"/>
      <c r="H34" s="21"/>
      <c r="I34" s="21"/>
    </row>
    <row r="35" spans="2:9" ht="24" customHeight="1" thickBot="1" x14ac:dyDescent="0.3">
      <c r="B35" s="38"/>
      <c r="C35" s="38"/>
      <c r="D35" s="41" t="s">
        <v>223</v>
      </c>
      <c r="E35" s="43"/>
      <c r="F35" s="20">
        <f>H35+I35</f>
        <v>-67071682</v>
      </c>
      <c r="G35" s="22"/>
      <c r="H35" s="21">
        <v>-93807735</v>
      </c>
      <c r="I35" s="21">
        <v>26736053</v>
      </c>
    </row>
    <row r="36" spans="2:9" ht="15.75" customHeight="1" thickBot="1" x14ac:dyDescent="0.3">
      <c r="B36" s="38"/>
      <c r="C36" s="38"/>
      <c r="D36" s="41" t="s">
        <v>224</v>
      </c>
      <c r="E36" s="43"/>
      <c r="F36" s="19"/>
      <c r="G36" s="20">
        <f>H36+I36</f>
        <v>7353679915</v>
      </c>
      <c r="H36" s="21">
        <f>H32+H35</f>
        <v>5782874265</v>
      </c>
      <c r="I36" s="21">
        <f>I32+I35</f>
        <v>1570805650</v>
      </c>
    </row>
    <row r="37" spans="2:9" ht="15.75" thickBot="1" x14ac:dyDescent="0.3">
      <c r="B37" s="38"/>
      <c r="C37" s="38"/>
      <c r="D37" s="41" t="s">
        <v>225</v>
      </c>
      <c r="E37" s="43"/>
      <c r="F37" s="20">
        <f>H37+I37</f>
        <v>1316786157</v>
      </c>
      <c r="G37" s="22"/>
      <c r="H37" s="21">
        <v>1313540676</v>
      </c>
      <c r="I37" s="21">
        <v>3245481</v>
      </c>
    </row>
    <row r="38" spans="2:9" ht="15" customHeight="1" thickBot="1" x14ac:dyDescent="0.3">
      <c r="B38" s="38"/>
      <c r="C38" s="38"/>
      <c r="D38" s="41" t="s">
        <v>226</v>
      </c>
      <c r="E38" s="43"/>
      <c r="F38" s="20">
        <f t="shared" ref="F38" si="0">H38+I38</f>
        <v>0</v>
      </c>
      <c r="G38" s="22"/>
      <c r="H38" s="21">
        <v>0</v>
      </c>
      <c r="I38" s="21">
        <v>0</v>
      </c>
    </row>
    <row r="39" spans="2:9" ht="15.75" customHeight="1" thickBot="1" x14ac:dyDescent="0.3">
      <c r="B39" s="38"/>
      <c r="C39" s="38"/>
      <c r="D39" s="41" t="s">
        <v>227</v>
      </c>
      <c r="E39" s="43"/>
      <c r="F39" s="20">
        <f>H39+I39</f>
        <v>3205644</v>
      </c>
      <c r="G39" s="22"/>
      <c r="H39" s="21">
        <v>3205644</v>
      </c>
      <c r="I39" s="21">
        <v>0</v>
      </c>
    </row>
    <row r="40" spans="2:9" ht="15.75" thickBot="1" x14ac:dyDescent="0.3">
      <c r="B40" s="38"/>
      <c r="C40" s="38"/>
      <c r="D40" s="41" t="s">
        <v>228</v>
      </c>
      <c r="E40" s="43"/>
      <c r="F40" s="22"/>
      <c r="G40" s="20">
        <f>H40+I40</f>
        <v>1313580513</v>
      </c>
      <c r="H40" s="21">
        <f>H37-H38-H39</f>
        <v>1310335032</v>
      </c>
      <c r="I40" s="21">
        <f>I37-I38-I39</f>
        <v>3245481</v>
      </c>
    </row>
    <row r="41" spans="2:9" ht="15.75" customHeight="1" thickBot="1" x14ac:dyDescent="0.3">
      <c r="B41" s="38"/>
      <c r="C41" s="38"/>
      <c r="D41" s="41" t="s">
        <v>229</v>
      </c>
      <c r="E41" s="43"/>
      <c r="F41" s="22"/>
      <c r="G41" s="20">
        <f>H41+I41</f>
        <v>0</v>
      </c>
      <c r="H41" s="21">
        <v>0</v>
      </c>
      <c r="I41" s="21">
        <v>0</v>
      </c>
    </row>
    <row r="42" spans="2:9" ht="15.75" thickBot="1" x14ac:dyDescent="0.3">
      <c r="B42" s="38"/>
      <c r="C42" s="38"/>
      <c r="D42" s="41" t="s">
        <v>230</v>
      </c>
      <c r="E42" s="43"/>
      <c r="F42" s="22"/>
      <c r="G42" s="22"/>
      <c r="H42" s="21"/>
      <c r="I42" s="21"/>
    </row>
    <row r="43" spans="2:9" ht="15" customHeight="1" thickBot="1" x14ac:dyDescent="0.3">
      <c r="B43" s="38"/>
      <c r="C43" s="38"/>
      <c r="D43" s="41" t="s">
        <v>231</v>
      </c>
      <c r="E43" s="43"/>
      <c r="F43" s="20">
        <f>H43+I43</f>
        <v>68863077566</v>
      </c>
      <c r="G43" s="22"/>
      <c r="H43" s="21">
        <v>25517192902</v>
      </c>
      <c r="I43" s="21">
        <v>43345884664</v>
      </c>
    </row>
    <row r="44" spans="2:9" ht="32.25" customHeight="1" thickBot="1" x14ac:dyDescent="0.3">
      <c r="B44" s="38"/>
      <c r="C44" s="38"/>
      <c r="D44" s="41" t="s">
        <v>232</v>
      </c>
      <c r="E44" s="43"/>
      <c r="F44" s="20">
        <f>H44+I44</f>
        <v>2228024570</v>
      </c>
      <c r="G44" s="22"/>
      <c r="H44" s="21">
        <v>953108080</v>
      </c>
      <c r="I44" s="21">
        <v>1274916490</v>
      </c>
    </row>
    <row r="45" spans="2:9" ht="15.75" customHeight="1" thickBot="1" x14ac:dyDescent="0.3">
      <c r="B45" s="38"/>
      <c r="C45" s="38"/>
      <c r="D45" s="41" t="s">
        <v>233</v>
      </c>
      <c r="E45" s="43"/>
      <c r="F45" s="22"/>
      <c r="G45" s="20">
        <f>H45+I45</f>
        <v>66635052996</v>
      </c>
      <c r="H45" s="21">
        <f>H43-H44</f>
        <v>24564084822</v>
      </c>
      <c r="I45" s="21">
        <f>I43-I44</f>
        <v>42070968174</v>
      </c>
    </row>
    <row r="46" spans="2:9" ht="15.75" thickBot="1" x14ac:dyDescent="0.3">
      <c r="B46" s="38"/>
      <c r="C46" s="38"/>
      <c r="D46" s="41" t="s">
        <v>234</v>
      </c>
      <c r="E46" s="43"/>
      <c r="F46" s="22"/>
      <c r="G46" s="22"/>
      <c r="H46" s="21"/>
      <c r="I46" s="21"/>
    </row>
    <row r="47" spans="2:9" ht="26.25" customHeight="1" thickBot="1" x14ac:dyDescent="0.3">
      <c r="B47" s="38"/>
      <c r="C47" s="38"/>
      <c r="D47" s="41" t="s">
        <v>235</v>
      </c>
      <c r="E47" s="43"/>
      <c r="F47" s="22"/>
      <c r="G47" s="22"/>
      <c r="H47" s="21"/>
      <c r="I47" s="21"/>
    </row>
    <row r="48" spans="2:9" ht="15.75" customHeight="1" thickBot="1" x14ac:dyDescent="0.3">
      <c r="B48" s="38"/>
      <c r="C48" s="38"/>
      <c r="D48" s="41" t="s">
        <v>236</v>
      </c>
      <c r="E48" s="43"/>
      <c r="F48" s="22"/>
      <c r="G48" s="20">
        <f t="shared" ref="G48" si="1">H48+I48</f>
        <v>0</v>
      </c>
      <c r="H48" s="21">
        <v>0</v>
      </c>
      <c r="I48" s="21">
        <v>0</v>
      </c>
    </row>
    <row r="49" spans="2:9" ht="15.75" customHeight="1" thickBot="1" x14ac:dyDescent="0.3">
      <c r="B49" s="38"/>
      <c r="C49" s="38"/>
      <c r="D49" s="41" t="s">
        <v>237</v>
      </c>
      <c r="E49" s="43"/>
      <c r="F49" s="22"/>
      <c r="G49" s="20">
        <f>H49+I49</f>
        <v>143433346</v>
      </c>
      <c r="H49" s="21">
        <v>0</v>
      </c>
      <c r="I49" s="21">
        <v>143433346</v>
      </c>
    </row>
    <row r="50" spans="2:9" ht="15.75" thickBot="1" x14ac:dyDescent="0.3">
      <c r="B50" s="38"/>
      <c r="C50" s="38"/>
      <c r="D50" s="41" t="s">
        <v>238</v>
      </c>
      <c r="E50" s="43"/>
      <c r="F50" s="22"/>
      <c r="G50" s="20">
        <f>H50+I50</f>
        <v>3709905847</v>
      </c>
      <c r="H50" s="21">
        <v>3709905847</v>
      </c>
      <c r="I50" s="21">
        <v>0</v>
      </c>
    </row>
    <row r="51" spans="2:9" ht="15.75" customHeight="1" thickBot="1" x14ac:dyDescent="0.3">
      <c r="B51" s="38"/>
      <c r="C51" s="38"/>
      <c r="D51" s="41" t="s">
        <v>239</v>
      </c>
      <c r="E51" s="43"/>
      <c r="F51" s="22"/>
      <c r="G51" s="20">
        <f>H51+I51</f>
        <v>5126073147</v>
      </c>
      <c r="H51" s="21">
        <v>2027717464</v>
      </c>
      <c r="I51" s="21">
        <v>3098355683</v>
      </c>
    </row>
    <row r="52" spans="2:9" ht="15.75" customHeight="1" thickBot="1" x14ac:dyDescent="0.3">
      <c r="B52" s="38"/>
      <c r="C52" s="38"/>
      <c r="D52" s="41" t="s">
        <v>240</v>
      </c>
      <c r="E52" s="43"/>
      <c r="F52" s="22"/>
      <c r="G52" s="22"/>
      <c r="H52" s="21"/>
      <c r="I52" s="21"/>
    </row>
    <row r="53" spans="2:9" ht="15.75" customHeight="1" thickBot="1" x14ac:dyDescent="0.3">
      <c r="B53" s="38"/>
      <c r="C53" s="38"/>
      <c r="D53" s="41" t="s">
        <v>241</v>
      </c>
      <c r="E53" s="43"/>
      <c r="F53" s="22"/>
      <c r="G53" s="22"/>
      <c r="H53" s="21"/>
      <c r="I53" s="21"/>
    </row>
    <row r="54" spans="2:9" ht="15.75" customHeight="1" thickBot="1" x14ac:dyDescent="0.3">
      <c r="B54" s="38"/>
      <c r="C54" s="38"/>
      <c r="D54" s="41" t="s">
        <v>242</v>
      </c>
      <c r="E54" s="43"/>
      <c r="F54" s="20">
        <f>H54+I54</f>
        <v>579827573</v>
      </c>
      <c r="G54" s="22"/>
      <c r="H54" s="21">
        <v>579827573</v>
      </c>
      <c r="I54" s="21">
        <v>0</v>
      </c>
    </row>
    <row r="55" spans="2:9" ht="15.75" customHeight="1" thickBot="1" x14ac:dyDescent="0.3">
      <c r="B55" s="38"/>
      <c r="C55" s="38"/>
      <c r="D55" s="41" t="s">
        <v>243</v>
      </c>
      <c r="E55" s="43"/>
      <c r="F55" s="20">
        <f>H55+I55</f>
        <v>5787189</v>
      </c>
      <c r="G55" s="22"/>
      <c r="H55" s="21">
        <v>5787189</v>
      </c>
      <c r="I55" s="21">
        <v>0</v>
      </c>
    </row>
    <row r="56" spans="2:9" ht="15" customHeight="1" thickBot="1" x14ac:dyDescent="0.3">
      <c r="B56" s="38"/>
      <c r="C56" s="38"/>
      <c r="D56" s="86" t="s">
        <v>244</v>
      </c>
      <c r="E56" s="87"/>
      <c r="F56" s="20">
        <f>H56+I56</f>
        <v>193532646</v>
      </c>
      <c r="G56" s="22"/>
      <c r="H56" s="21">
        <v>193532646</v>
      </c>
      <c r="I56" s="21">
        <v>0</v>
      </c>
    </row>
    <row r="57" spans="2:9" ht="15.75" customHeight="1" thickBot="1" x14ac:dyDescent="0.3">
      <c r="B57" s="38"/>
      <c r="C57" s="38"/>
      <c r="D57" s="86" t="s">
        <v>245</v>
      </c>
      <c r="E57" s="87"/>
      <c r="F57" s="22"/>
      <c r="G57" s="20">
        <f>H57+I57</f>
        <v>392082116</v>
      </c>
      <c r="H57" s="21">
        <f>H54+H55-H56</f>
        <v>392082116</v>
      </c>
      <c r="I57" s="21">
        <f>I54+I55-I56</f>
        <v>0</v>
      </c>
    </row>
    <row r="58" spans="2:9" ht="15.75" thickBot="1" x14ac:dyDescent="0.3">
      <c r="B58" s="38"/>
      <c r="C58" s="38"/>
      <c r="D58" s="41" t="s">
        <v>246</v>
      </c>
      <c r="E58" s="43"/>
      <c r="F58" s="22"/>
      <c r="G58" s="20">
        <f>H58+I58</f>
        <v>1295192695</v>
      </c>
      <c r="H58" s="21">
        <v>1184352574</v>
      </c>
      <c r="I58" s="21">
        <v>110840121</v>
      </c>
    </row>
    <row r="59" spans="2:9" ht="15.75" thickBot="1" x14ac:dyDescent="0.3">
      <c r="B59" s="38"/>
      <c r="C59" s="38"/>
      <c r="D59" s="82" t="s">
        <v>247</v>
      </c>
      <c r="E59" s="83"/>
      <c r="F59" s="22"/>
      <c r="G59" s="23">
        <f>H59+I59</f>
        <v>97223485662</v>
      </c>
      <c r="H59" s="24">
        <v>42261187717</v>
      </c>
      <c r="I59" s="24">
        <v>54962297945</v>
      </c>
    </row>
    <row r="60" spans="2:9" ht="15.75" customHeight="1" thickBot="1" x14ac:dyDescent="0.3">
      <c r="B60" s="38"/>
      <c r="C60" s="38"/>
      <c r="D60" s="82" t="s">
        <v>248</v>
      </c>
      <c r="E60" s="83"/>
      <c r="F60" s="25"/>
      <c r="G60" s="25"/>
      <c r="H60" s="21"/>
      <c r="I60" s="21"/>
    </row>
    <row r="61" spans="2:9" ht="15.75" thickBot="1" x14ac:dyDescent="0.3">
      <c r="B61" s="38"/>
      <c r="C61" s="38"/>
      <c r="D61" s="82" t="s">
        <v>249</v>
      </c>
      <c r="E61" s="83"/>
      <c r="F61" s="25"/>
      <c r="G61" s="25"/>
      <c r="H61" s="21"/>
      <c r="I61" s="21"/>
    </row>
    <row r="62" spans="2:9" ht="15.75" customHeight="1" thickBot="1" x14ac:dyDescent="0.3">
      <c r="B62" s="38"/>
      <c r="C62" s="38"/>
      <c r="D62" s="41" t="s">
        <v>250</v>
      </c>
      <c r="E62" s="43"/>
      <c r="F62" s="22"/>
      <c r="G62" s="20">
        <f>H62+I62</f>
        <v>9061167496</v>
      </c>
      <c r="H62" s="21">
        <v>5284355240</v>
      </c>
      <c r="I62" s="21">
        <v>3776812256</v>
      </c>
    </row>
    <row r="63" spans="2:9" ht="15.75" thickBot="1" x14ac:dyDescent="0.3">
      <c r="B63" s="38"/>
      <c r="C63" s="38"/>
      <c r="D63" s="41" t="s">
        <v>251</v>
      </c>
      <c r="E63" s="43"/>
      <c r="F63" s="22"/>
      <c r="G63" s="20">
        <f t="shared" ref="G63:G67" si="2">H63+I63</f>
        <v>4955732882</v>
      </c>
      <c r="H63" s="21">
        <v>4548928645</v>
      </c>
      <c r="I63" s="21">
        <v>406804237</v>
      </c>
    </row>
    <row r="64" spans="2:9" ht="15.75" thickBot="1" x14ac:dyDescent="0.3">
      <c r="B64" s="38"/>
      <c r="C64" s="38"/>
      <c r="D64" s="41" t="s">
        <v>252</v>
      </c>
      <c r="E64" s="43"/>
      <c r="F64" s="22"/>
      <c r="G64" s="20">
        <f>H64+I64</f>
        <v>13155534107</v>
      </c>
      <c r="H64" s="21">
        <f>15865872366-H63</f>
        <v>11316943721</v>
      </c>
      <c r="I64" s="21">
        <f>2245394623-I63</f>
        <v>1838590386</v>
      </c>
    </row>
    <row r="65" spans="2:9" ht="15" customHeight="1" thickBot="1" x14ac:dyDescent="0.3">
      <c r="B65" s="38"/>
      <c r="C65" s="38"/>
      <c r="D65" s="41" t="s">
        <v>253</v>
      </c>
      <c r="E65" s="43"/>
      <c r="F65" s="22"/>
      <c r="G65" s="20">
        <f>H65+I65</f>
        <v>15636589</v>
      </c>
      <c r="H65" s="21">
        <v>15636589</v>
      </c>
      <c r="I65" s="21">
        <v>0</v>
      </c>
    </row>
    <row r="66" spans="2:9" ht="15.75" customHeight="1" thickBot="1" x14ac:dyDescent="0.3">
      <c r="B66" s="38"/>
      <c r="C66" s="38"/>
      <c r="D66" s="41" t="s">
        <v>254</v>
      </c>
      <c r="E66" s="43"/>
      <c r="F66" s="22"/>
      <c r="G66" s="20">
        <f>H66+I66</f>
        <v>5809791426</v>
      </c>
      <c r="H66" s="21">
        <v>1372777436</v>
      </c>
      <c r="I66" s="21">
        <v>4437013990</v>
      </c>
    </row>
    <row r="67" spans="2:9" ht="15.75" customHeight="1" thickBot="1" x14ac:dyDescent="0.3">
      <c r="B67" s="38"/>
      <c r="C67" s="38"/>
      <c r="D67" s="41" t="s">
        <v>255</v>
      </c>
      <c r="E67" s="43"/>
      <c r="F67" s="22"/>
      <c r="G67" s="20">
        <f t="shared" si="2"/>
        <v>0</v>
      </c>
      <c r="H67" s="21">
        <v>0</v>
      </c>
      <c r="I67" s="21">
        <v>0</v>
      </c>
    </row>
    <row r="68" spans="2:9" ht="15.75" customHeight="1" thickBot="1" x14ac:dyDescent="0.3">
      <c r="B68" s="38"/>
      <c r="C68" s="38"/>
      <c r="D68" s="41" t="s">
        <v>256</v>
      </c>
      <c r="E68" s="43"/>
      <c r="F68" s="22"/>
      <c r="G68" s="20">
        <f>H68+I68</f>
        <v>39633229030</v>
      </c>
      <c r="H68" s="21">
        <v>2697088703</v>
      </c>
      <c r="I68" s="21">
        <v>36936140327</v>
      </c>
    </row>
    <row r="69" spans="2:9" ht="15.75" customHeight="1" thickBot="1" x14ac:dyDescent="0.3">
      <c r="B69" s="38"/>
      <c r="C69" s="38"/>
      <c r="D69" s="41" t="s">
        <v>257</v>
      </c>
      <c r="E69" s="43"/>
      <c r="F69" s="22"/>
      <c r="G69" s="20">
        <f>H69+I69</f>
        <v>2421299404</v>
      </c>
      <c r="H69" s="21">
        <v>1447169608</v>
      </c>
      <c r="I69" s="21">
        <v>974129796</v>
      </c>
    </row>
    <row r="70" spans="2:9" ht="15.75" customHeight="1" thickBot="1" x14ac:dyDescent="0.3">
      <c r="B70" s="38"/>
      <c r="C70" s="38"/>
      <c r="D70" s="41" t="s">
        <v>258</v>
      </c>
      <c r="E70" s="43"/>
      <c r="F70" s="22"/>
      <c r="G70" s="20">
        <f>H70+I70</f>
        <v>1276928804</v>
      </c>
      <c r="H70" s="21">
        <v>438052772</v>
      </c>
      <c r="I70" s="21">
        <v>838876032</v>
      </c>
    </row>
    <row r="71" spans="2:9" ht="15.75" thickBot="1" x14ac:dyDescent="0.3">
      <c r="B71" s="38"/>
      <c r="C71" s="38"/>
      <c r="D71" s="41" t="s">
        <v>259</v>
      </c>
      <c r="E71" s="43"/>
      <c r="F71" s="22"/>
      <c r="G71" s="20">
        <f>H71+I71</f>
        <v>857460281</v>
      </c>
      <c r="H71" s="21">
        <v>426049580</v>
      </c>
      <c r="I71" s="21">
        <v>431410701</v>
      </c>
    </row>
    <row r="72" spans="2:9" ht="15.75" thickBot="1" x14ac:dyDescent="0.3">
      <c r="B72" s="38"/>
      <c r="C72" s="38"/>
      <c r="D72" s="82" t="s">
        <v>260</v>
      </c>
      <c r="E72" s="83"/>
      <c r="F72" s="22"/>
      <c r="G72" s="23">
        <f>H72+I72</f>
        <v>86418212632</v>
      </c>
      <c r="H72" s="24">
        <v>30499901494</v>
      </c>
      <c r="I72" s="24">
        <v>55918311138</v>
      </c>
    </row>
    <row r="73" spans="2:9" ht="15.75" thickBot="1" x14ac:dyDescent="0.3">
      <c r="B73" s="38"/>
      <c r="C73" s="38"/>
      <c r="D73" s="82" t="s">
        <v>261</v>
      </c>
      <c r="E73" s="83"/>
      <c r="F73" s="22"/>
      <c r="G73" s="22"/>
      <c r="H73" s="21"/>
      <c r="I73" s="21"/>
    </row>
    <row r="74" spans="2:9" ht="15.75" thickBot="1" x14ac:dyDescent="0.3">
      <c r="B74" s="38"/>
      <c r="C74" s="38"/>
      <c r="D74" s="41" t="s">
        <v>262</v>
      </c>
      <c r="E74" s="43"/>
      <c r="F74" s="22"/>
      <c r="G74" s="22"/>
      <c r="H74" s="21"/>
      <c r="I74" s="21"/>
    </row>
    <row r="75" spans="2:9" ht="15.75" thickBot="1" x14ac:dyDescent="0.3">
      <c r="B75" s="38"/>
      <c r="C75" s="38"/>
      <c r="D75" s="41" t="s">
        <v>263</v>
      </c>
      <c r="E75" s="43"/>
      <c r="F75" s="22"/>
      <c r="G75" s="20">
        <f t="shared" ref="G75:G81" si="3">H75+I75</f>
        <v>4621911928</v>
      </c>
      <c r="H75" s="21">
        <v>4621911928</v>
      </c>
      <c r="I75" s="21">
        <v>0</v>
      </c>
    </row>
    <row r="76" spans="2:9" ht="15.75" thickBot="1" x14ac:dyDescent="0.3">
      <c r="B76" s="38"/>
      <c r="C76" s="38"/>
      <c r="D76" s="41" t="s">
        <v>264</v>
      </c>
      <c r="E76" s="43"/>
      <c r="F76" s="22"/>
      <c r="G76" s="20">
        <f t="shared" si="3"/>
        <v>7030000</v>
      </c>
      <c r="H76" s="21">
        <v>7030000</v>
      </c>
      <c r="I76" s="21">
        <v>0</v>
      </c>
    </row>
    <row r="77" spans="2:9" ht="15.75" thickBot="1" x14ac:dyDescent="0.3">
      <c r="B77" s="38"/>
      <c r="C77" s="38"/>
      <c r="D77" s="41" t="s">
        <v>265</v>
      </c>
      <c r="E77" s="43"/>
      <c r="F77" s="22"/>
      <c r="G77" s="20">
        <f t="shared" si="3"/>
        <v>696121</v>
      </c>
      <c r="H77" s="21">
        <v>696121</v>
      </c>
      <c r="I77" s="21">
        <v>0</v>
      </c>
    </row>
    <row r="78" spans="2:9" ht="15.75" thickBot="1" x14ac:dyDescent="0.3">
      <c r="B78" s="38"/>
      <c r="C78" s="38"/>
      <c r="D78" s="41" t="s">
        <v>266</v>
      </c>
      <c r="E78" s="43"/>
      <c r="F78" s="22"/>
      <c r="G78" s="22"/>
      <c r="H78" s="21"/>
      <c r="I78" s="21"/>
    </row>
    <row r="79" spans="2:9" ht="15.75" thickBot="1" x14ac:dyDescent="0.3">
      <c r="B79" s="38"/>
      <c r="C79" s="38"/>
      <c r="D79" s="41" t="s">
        <v>267</v>
      </c>
      <c r="E79" s="43"/>
      <c r="F79" s="22"/>
      <c r="G79" s="20">
        <f>H79+I79</f>
        <v>1778603852</v>
      </c>
      <c r="H79" s="21">
        <v>1778603852</v>
      </c>
      <c r="I79" s="21">
        <v>0</v>
      </c>
    </row>
    <row r="80" spans="2:9" ht="15.75" customHeight="1" thickBot="1" x14ac:dyDescent="0.3">
      <c r="B80" s="38"/>
      <c r="C80" s="38"/>
      <c r="D80" s="41" t="s">
        <v>268</v>
      </c>
      <c r="E80" s="43"/>
      <c r="F80" s="22"/>
      <c r="G80" s="20">
        <f t="shared" si="3"/>
        <v>0</v>
      </c>
      <c r="H80" s="21">
        <v>0</v>
      </c>
      <c r="I80" s="21">
        <v>0</v>
      </c>
    </row>
    <row r="81" spans="2:9" ht="15.75" thickBot="1" x14ac:dyDescent="0.3">
      <c r="B81" s="38"/>
      <c r="C81" s="38"/>
      <c r="D81" s="41" t="s">
        <v>269</v>
      </c>
      <c r="E81" s="43"/>
      <c r="F81" s="22"/>
      <c r="G81" s="20">
        <f t="shared" si="3"/>
        <v>0</v>
      </c>
      <c r="H81" s="21">
        <v>0</v>
      </c>
      <c r="I81" s="21">
        <v>0</v>
      </c>
    </row>
    <row r="82" spans="2:9" ht="15.75" thickBot="1" x14ac:dyDescent="0.3">
      <c r="B82" s="38"/>
      <c r="C82" s="38"/>
      <c r="D82" s="41" t="s">
        <v>270</v>
      </c>
      <c r="E82" s="43"/>
      <c r="F82" s="22"/>
      <c r="G82" s="20">
        <f>H82+I82</f>
        <v>10791041</v>
      </c>
      <c r="H82" s="21">
        <v>10791041</v>
      </c>
      <c r="I82" s="21">
        <v>0</v>
      </c>
    </row>
    <row r="83" spans="2:9" ht="15.75" thickBot="1" x14ac:dyDescent="0.3">
      <c r="B83" s="38"/>
      <c r="C83" s="38"/>
      <c r="D83" s="41" t="s">
        <v>271</v>
      </c>
      <c r="E83" s="43"/>
      <c r="F83" s="22"/>
      <c r="G83" s="20">
        <f>H83+I83</f>
        <v>4386240088</v>
      </c>
      <c r="H83" s="21">
        <v>4386240088</v>
      </c>
      <c r="I83" s="21">
        <v>0</v>
      </c>
    </row>
    <row r="84" spans="2:9" ht="15.75" thickBot="1" x14ac:dyDescent="0.3">
      <c r="B84" s="38"/>
      <c r="C84" s="38"/>
      <c r="D84" s="82" t="s">
        <v>272</v>
      </c>
      <c r="E84" s="83"/>
      <c r="F84" s="26"/>
      <c r="G84" s="23">
        <f>H84+I84</f>
        <v>10805273030</v>
      </c>
      <c r="H84" s="24">
        <v>10805273030</v>
      </c>
      <c r="I84" s="24">
        <v>0</v>
      </c>
    </row>
    <row r="85" spans="2:9" ht="15.75" customHeight="1" thickBot="1" x14ac:dyDescent="0.3">
      <c r="B85" s="38"/>
      <c r="C85" s="38"/>
      <c r="D85" s="82" t="s">
        <v>273</v>
      </c>
      <c r="E85" s="83"/>
      <c r="F85" s="26"/>
      <c r="G85" s="23">
        <f>H85+I85</f>
        <v>97223485662</v>
      </c>
      <c r="H85" s="24">
        <f>H72+H84</f>
        <v>41305174524</v>
      </c>
      <c r="I85" s="24">
        <f>I72+I84</f>
        <v>55918311138</v>
      </c>
    </row>
    <row r="86" spans="2:9" ht="15.75" customHeight="1" thickBot="1" x14ac:dyDescent="0.3">
      <c r="B86" s="33">
        <v>6</v>
      </c>
      <c r="C86" s="33"/>
      <c r="D86" s="56" t="s">
        <v>336</v>
      </c>
      <c r="E86" s="57"/>
      <c r="F86" s="57"/>
      <c r="G86" s="58"/>
      <c r="H86" s="21"/>
      <c r="I86" s="21"/>
    </row>
    <row r="87" spans="2:9" ht="15.75" thickBot="1" x14ac:dyDescent="0.3">
      <c r="B87" s="33"/>
      <c r="C87" s="33"/>
      <c r="D87" s="78" t="s">
        <v>29</v>
      </c>
      <c r="E87" s="94"/>
      <c r="F87" s="79"/>
      <c r="G87" s="29" t="s">
        <v>212</v>
      </c>
      <c r="H87" s="21"/>
      <c r="I87" s="21"/>
    </row>
    <row r="88" spans="2:9" s="10" customFormat="1" ht="33" customHeight="1" thickBot="1" x14ac:dyDescent="0.3">
      <c r="B88" s="33"/>
      <c r="C88" s="33"/>
      <c r="D88" s="82" t="s">
        <v>274</v>
      </c>
      <c r="E88" s="88"/>
      <c r="F88" s="83"/>
      <c r="G88" s="14" t="s">
        <v>150</v>
      </c>
      <c r="H88" s="17" t="s">
        <v>151</v>
      </c>
      <c r="I88" s="18" t="s">
        <v>152</v>
      </c>
    </row>
    <row r="89" spans="2:9" ht="18" customHeight="1" thickBot="1" x14ac:dyDescent="0.3">
      <c r="B89" s="33"/>
      <c r="C89" s="33"/>
      <c r="D89" s="41" t="s">
        <v>275</v>
      </c>
      <c r="E89" s="42"/>
      <c r="F89" s="43"/>
      <c r="G89" s="20">
        <f>H89+I89</f>
        <v>4488356</v>
      </c>
      <c r="H89" s="21">
        <v>4488356</v>
      </c>
      <c r="I89" s="21">
        <v>0</v>
      </c>
    </row>
    <row r="90" spans="2:9" ht="18" customHeight="1" thickBot="1" x14ac:dyDescent="0.3">
      <c r="B90" s="33"/>
      <c r="C90" s="33"/>
      <c r="D90" s="41" t="s">
        <v>276</v>
      </c>
      <c r="E90" s="42"/>
      <c r="F90" s="43"/>
      <c r="G90" s="20">
        <f>H90+I90</f>
        <v>226834803</v>
      </c>
      <c r="H90" s="21">
        <v>19572871</v>
      </c>
      <c r="I90" s="21">
        <v>207261932</v>
      </c>
    </row>
    <row r="91" spans="2:9" ht="18" customHeight="1" thickBot="1" x14ac:dyDescent="0.3">
      <c r="B91" s="33"/>
      <c r="C91" s="33"/>
      <c r="D91" s="41" t="s">
        <v>277</v>
      </c>
      <c r="E91" s="42"/>
      <c r="F91" s="43"/>
      <c r="G91" s="20">
        <f>H91+I91</f>
        <v>0</v>
      </c>
      <c r="H91" s="21">
        <v>0</v>
      </c>
      <c r="I91" s="21">
        <v>0</v>
      </c>
    </row>
    <row r="92" spans="2:9" ht="27" customHeight="1" thickBot="1" x14ac:dyDescent="0.3">
      <c r="B92" s="33"/>
      <c r="C92" s="33"/>
      <c r="D92" s="41" t="s">
        <v>278</v>
      </c>
      <c r="E92" s="42"/>
      <c r="F92" s="43"/>
      <c r="G92" s="20">
        <f>H92+I92</f>
        <v>1196088</v>
      </c>
      <c r="H92" s="21">
        <v>1196088</v>
      </c>
      <c r="I92" s="21">
        <v>0</v>
      </c>
    </row>
    <row r="93" spans="2:9" ht="18" customHeight="1" thickBot="1" x14ac:dyDescent="0.3">
      <c r="B93" s="33"/>
      <c r="C93" s="33"/>
      <c r="D93" s="41" t="s">
        <v>279</v>
      </c>
      <c r="E93" s="42"/>
      <c r="F93" s="43"/>
      <c r="G93" s="20">
        <f>H93+I93</f>
        <v>453291753</v>
      </c>
      <c r="H93" s="21">
        <v>409375152</v>
      </c>
      <c r="I93" s="21">
        <v>43916601</v>
      </c>
    </row>
    <row r="94" spans="2:9" ht="18" customHeight="1" thickBot="1" x14ac:dyDescent="0.3">
      <c r="B94" s="33"/>
      <c r="C94" s="33"/>
      <c r="D94" s="41" t="s">
        <v>280</v>
      </c>
      <c r="E94" s="42"/>
      <c r="F94" s="43"/>
      <c r="G94" s="20">
        <f t="shared" ref="G94:G149" si="4">H94+I94</f>
        <v>0</v>
      </c>
      <c r="H94" s="21">
        <v>0</v>
      </c>
      <c r="I94" s="21">
        <v>0</v>
      </c>
    </row>
    <row r="95" spans="2:9" ht="18" customHeight="1" thickBot="1" x14ac:dyDescent="0.3">
      <c r="B95" s="33"/>
      <c r="C95" s="33"/>
      <c r="D95" s="41" t="s">
        <v>281</v>
      </c>
      <c r="E95" s="42"/>
      <c r="F95" s="43"/>
      <c r="G95" s="20">
        <f t="shared" si="4"/>
        <v>0</v>
      </c>
      <c r="H95" s="21">
        <v>0</v>
      </c>
      <c r="I95" s="21">
        <v>0</v>
      </c>
    </row>
    <row r="96" spans="2:9" ht="18" customHeight="1" thickBot="1" x14ac:dyDescent="0.3">
      <c r="B96" s="33"/>
      <c r="C96" s="33"/>
      <c r="D96" s="41" t="s">
        <v>282</v>
      </c>
      <c r="E96" s="42"/>
      <c r="F96" s="43"/>
      <c r="G96" s="20">
        <f>H96+I96</f>
        <v>4505249296</v>
      </c>
      <c r="H96" s="21">
        <v>2675105252</v>
      </c>
      <c r="I96" s="21">
        <v>1830144044</v>
      </c>
    </row>
    <row r="97" spans="2:9" ht="18" customHeight="1" thickBot="1" x14ac:dyDescent="0.3">
      <c r="B97" s="33"/>
      <c r="C97" s="33"/>
      <c r="D97" s="41" t="s">
        <v>283</v>
      </c>
      <c r="E97" s="42"/>
      <c r="F97" s="43"/>
      <c r="G97" s="20">
        <f>H97+I97</f>
        <v>9439454</v>
      </c>
      <c r="H97" s="21">
        <v>9439454</v>
      </c>
      <c r="I97" s="21">
        <v>0</v>
      </c>
    </row>
    <row r="98" spans="2:9" ht="18" customHeight="1" thickBot="1" x14ac:dyDescent="0.3">
      <c r="B98" s="33"/>
      <c r="C98" s="33"/>
      <c r="D98" s="41" t="s">
        <v>284</v>
      </c>
      <c r="E98" s="42"/>
      <c r="F98" s="43"/>
      <c r="G98" s="20">
        <f>H98+I98</f>
        <v>14516615</v>
      </c>
      <c r="H98" s="21">
        <v>14516615</v>
      </c>
      <c r="I98" s="21">
        <v>0</v>
      </c>
    </row>
    <row r="99" spans="2:9" ht="15.75" thickBot="1" x14ac:dyDescent="0.3">
      <c r="B99" s="33"/>
      <c r="C99" s="33"/>
      <c r="D99" s="82" t="s">
        <v>285</v>
      </c>
      <c r="E99" s="88"/>
      <c r="F99" s="83"/>
      <c r="G99" s="23">
        <f>H99+I99</f>
        <v>5215016365</v>
      </c>
      <c r="H99" s="24">
        <f>SUM(H89:H98)</f>
        <v>3133693788</v>
      </c>
      <c r="I99" s="24">
        <f>SUM(I89:I98)</f>
        <v>2081322577</v>
      </c>
    </row>
    <row r="100" spans="2:9" s="10" customFormat="1" ht="15.75" thickBot="1" x14ac:dyDescent="0.3">
      <c r="B100" s="33"/>
      <c r="C100" s="33"/>
      <c r="D100" s="30" t="s">
        <v>86</v>
      </c>
      <c r="E100" s="30"/>
      <c r="F100" s="30"/>
      <c r="G100" s="27"/>
      <c r="H100" s="21"/>
      <c r="I100" s="21"/>
    </row>
    <row r="101" spans="2:9" ht="15.75" customHeight="1" thickBot="1" x14ac:dyDescent="0.3">
      <c r="B101" s="33"/>
      <c r="C101" s="33"/>
      <c r="D101" s="41" t="s">
        <v>286</v>
      </c>
      <c r="E101" s="42"/>
      <c r="F101" s="43"/>
      <c r="G101" s="20">
        <f>H101+I101</f>
        <v>67218330</v>
      </c>
      <c r="H101" s="21">
        <v>55561361</v>
      </c>
      <c r="I101" s="21">
        <v>11656969</v>
      </c>
    </row>
    <row r="102" spans="2:9" ht="15.75" customHeight="1" thickBot="1" x14ac:dyDescent="0.3">
      <c r="B102" s="33"/>
      <c r="C102" s="33"/>
      <c r="D102" s="41" t="s">
        <v>287</v>
      </c>
      <c r="E102" s="42"/>
      <c r="F102" s="43"/>
      <c r="G102" s="20">
        <f>H102+I102</f>
        <v>1319669113</v>
      </c>
      <c r="H102" s="21">
        <v>1259495903</v>
      </c>
      <c r="I102" s="21">
        <v>60173210</v>
      </c>
    </row>
    <row r="103" spans="2:9" ht="15.75" customHeight="1" thickBot="1" x14ac:dyDescent="0.3">
      <c r="B103" s="33"/>
      <c r="C103" s="33"/>
      <c r="D103" s="41" t="s">
        <v>288</v>
      </c>
      <c r="E103" s="42"/>
      <c r="F103" s="43"/>
      <c r="G103" s="20">
        <f t="shared" si="4"/>
        <v>0</v>
      </c>
      <c r="H103" s="21">
        <v>0</v>
      </c>
      <c r="I103" s="21">
        <v>0</v>
      </c>
    </row>
    <row r="104" spans="2:9" ht="15.75" customHeight="1" thickBot="1" x14ac:dyDescent="0.3">
      <c r="B104" s="33"/>
      <c r="C104" s="33"/>
      <c r="D104" s="41" t="s">
        <v>289</v>
      </c>
      <c r="E104" s="42"/>
      <c r="F104" s="43"/>
      <c r="G104" s="20">
        <f t="shared" si="4"/>
        <v>217776509</v>
      </c>
      <c r="H104" s="21">
        <v>149272676</v>
      </c>
      <c r="I104" s="21">
        <v>68503833</v>
      </c>
    </row>
    <row r="105" spans="2:9" ht="15.75" customHeight="1" thickBot="1" x14ac:dyDescent="0.3">
      <c r="B105" s="33"/>
      <c r="C105" s="33"/>
      <c r="D105" s="82" t="s">
        <v>290</v>
      </c>
      <c r="E105" s="88"/>
      <c r="F105" s="83"/>
      <c r="G105" s="23">
        <f t="shared" si="4"/>
        <v>1604663952</v>
      </c>
      <c r="H105" s="24">
        <f>SUM(H101:H104)</f>
        <v>1464329940</v>
      </c>
      <c r="I105" s="24">
        <f>SUM(I101:I104)</f>
        <v>140334012</v>
      </c>
    </row>
    <row r="106" spans="2:9" ht="15.75" customHeight="1" thickBot="1" x14ac:dyDescent="0.3">
      <c r="B106" s="33"/>
      <c r="C106" s="33"/>
      <c r="D106" s="41" t="s">
        <v>291</v>
      </c>
      <c r="E106" s="42"/>
      <c r="F106" s="43"/>
      <c r="G106" s="20">
        <f t="shared" si="4"/>
        <v>1222787018</v>
      </c>
      <c r="H106" s="21">
        <v>221543314</v>
      </c>
      <c r="I106" s="21">
        <v>1001243704</v>
      </c>
    </row>
    <row r="107" spans="2:9" ht="15" customHeight="1" thickBot="1" x14ac:dyDescent="0.3">
      <c r="B107" s="33"/>
      <c r="C107" s="33"/>
      <c r="D107" s="41" t="s">
        <v>292</v>
      </c>
      <c r="E107" s="42"/>
      <c r="F107" s="43"/>
      <c r="G107" s="20">
        <f t="shared" si="4"/>
        <v>47717785</v>
      </c>
      <c r="H107" s="21">
        <v>47717785</v>
      </c>
      <c r="I107" s="21">
        <v>0</v>
      </c>
    </row>
    <row r="108" spans="2:9" ht="15.75" thickBot="1" x14ac:dyDescent="0.3">
      <c r="B108" s="33"/>
      <c r="C108" s="33"/>
      <c r="D108" s="41" t="s">
        <v>293</v>
      </c>
      <c r="E108" s="42"/>
      <c r="F108" s="43"/>
      <c r="G108" s="20">
        <f t="shared" si="4"/>
        <v>674699444</v>
      </c>
      <c r="H108" s="21">
        <v>329947229</v>
      </c>
      <c r="I108" s="21">
        <v>344752215</v>
      </c>
    </row>
    <row r="109" spans="2:9" ht="15.75" customHeight="1" thickBot="1" x14ac:dyDescent="0.3">
      <c r="B109" s="33"/>
      <c r="C109" s="33"/>
      <c r="D109" s="82" t="s">
        <v>294</v>
      </c>
      <c r="E109" s="88"/>
      <c r="F109" s="83"/>
      <c r="G109" s="23">
        <f t="shared" si="4"/>
        <v>1945204247</v>
      </c>
      <c r="H109" s="24">
        <f>SUM(H106:H108)</f>
        <v>599208328</v>
      </c>
      <c r="I109" s="24">
        <f>SUM(I106:I108)</f>
        <v>1345995919</v>
      </c>
    </row>
    <row r="110" spans="2:9" ht="15.75" thickBot="1" x14ac:dyDescent="0.3">
      <c r="B110" s="33"/>
      <c r="C110" s="33"/>
      <c r="D110" s="82" t="s">
        <v>295</v>
      </c>
      <c r="E110" s="88"/>
      <c r="F110" s="83"/>
      <c r="G110" s="23">
        <f t="shared" si="4"/>
        <v>3549868199</v>
      </c>
      <c r="H110" s="24">
        <f>H105+H109</f>
        <v>2063538268</v>
      </c>
      <c r="I110" s="24">
        <f>I105+I109</f>
        <v>1486329931</v>
      </c>
    </row>
    <row r="111" spans="2:9" s="10" customFormat="1" ht="26.25" customHeight="1" x14ac:dyDescent="0.25">
      <c r="B111" s="33"/>
      <c r="C111" s="33"/>
      <c r="D111" s="90" t="s">
        <v>296</v>
      </c>
      <c r="E111" s="91"/>
      <c r="F111" s="92"/>
      <c r="G111" s="23">
        <f t="shared" si="4"/>
        <v>1665148166</v>
      </c>
      <c r="H111" s="24">
        <f>H99-H110</f>
        <v>1070155520</v>
      </c>
      <c r="I111" s="24">
        <f>I99-I110</f>
        <v>594992646</v>
      </c>
    </row>
    <row r="112" spans="2:9" ht="16.5" customHeight="1" x14ac:dyDescent="0.25">
      <c r="B112" s="33"/>
      <c r="C112" s="33"/>
      <c r="D112" s="36" t="s">
        <v>297</v>
      </c>
      <c r="E112" s="36"/>
      <c r="F112" s="36"/>
      <c r="G112" s="20">
        <f t="shared" si="4"/>
        <v>1674917927</v>
      </c>
      <c r="H112" s="21">
        <v>445862550</v>
      </c>
      <c r="I112" s="21">
        <v>1229055377</v>
      </c>
    </row>
    <row r="113" spans="2:9" ht="16.5" customHeight="1" x14ac:dyDescent="0.25">
      <c r="B113" s="33"/>
      <c r="C113" s="33"/>
      <c r="D113" s="36" t="s">
        <v>298</v>
      </c>
      <c r="E113" s="36"/>
      <c r="F113" s="36"/>
      <c r="G113" s="20">
        <f t="shared" si="4"/>
        <v>0</v>
      </c>
      <c r="H113" s="21">
        <v>0</v>
      </c>
      <c r="I113" s="21">
        <v>0</v>
      </c>
    </row>
    <row r="114" spans="2:9" ht="16.5" customHeight="1" x14ac:dyDescent="0.25">
      <c r="B114" s="33"/>
      <c r="C114" s="33"/>
      <c r="D114" s="37" t="s">
        <v>299</v>
      </c>
      <c r="E114" s="37"/>
      <c r="F114" s="37"/>
      <c r="G114" s="20">
        <f>H114+I114</f>
        <v>0</v>
      </c>
      <c r="H114" s="21">
        <v>0</v>
      </c>
      <c r="I114" s="21">
        <v>0</v>
      </c>
    </row>
    <row r="115" spans="2:9" ht="15" customHeight="1" x14ac:dyDescent="0.25">
      <c r="B115" s="33"/>
      <c r="C115" s="33"/>
      <c r="D115" s="36" t="s">
        <v>300</v>
      </c>
      <c r="E115" s="36"/>
      <c r="F115" s="36"/>
      <c r="G115" s="20">
        <f>H115+I115</f>
        <v>489047003</v>
      </c>
      <c r="H115" s="21">
        <v>246827163</v>
      </c>
      <c r="I115" s="21">
        <v>242219840</v>
      </c>
    </row>
    <row r="116" spans="2:9" s="28" customFormat="1" ht="15" customHeight="1" thickBot="1" x14ac:dyDescent="0.3">
      <c r="B116" s="33"/>
      <c r="C116" s="33"/>
      <c r="D116" s="72" t="s">
        <v>301</v>
      </c>
      <c r="E116" s="73"/>
      <c r="F116" s="74"/>
      <c r="G116" s="24">
        <f>G111-G112-G113-G114-G115</f>
        <v>-498816764</v>
      </c>
      <c r="H116" s="24">
        <f>H111-H112-H113-H114-H115</f>
        <v>377465807</v>
      </c>
      <c r="I116" s="24">
        <f>I111-I112-I113-I114-I115</f>
        <v>-876282571</v>
      </c>
    </row>
    <row r="117" spans="2:9" s="10" customFormat="1" ht="15.75" thickBot="1" x14ac:dyDescent="0.3">
      <c r="B117" s="33"/>
      <c r="C117" s="33"/>
      <c r="D117" s="82" t="s">
        <v>302</v>
      </c>
      <c r="E117" s="88"/>
      <c r="F117" s="83"/>
      <c r="G117" s="20"/>
      <c r="H117" s="21"/>
      <c r="I117" s="21"/>
    </row>
    <row r="118" spans="2:9" ht="15.75" customHeight="1" x14ac:dyDescent="0.25">
      <c r="B118" s="33"/>
      <c r="C118" s="33"/>
      <c r="D118" s="89" t="s">
        <v>303</v>
      </c>
      <c r="E118" s="89"/>
      <c r="F118" s="89"/>
      <c r="G118" s="20">
        <f t="shared" si="4"/>
        <v>331808762</v>
      </c>
      <c r="H118" s="21">
        <v>254764453</v>
      </c>
      <c r="I118" s="21">
        <v>77044309</v>
      </c>
    </row>
    <row r="119" spans="2:9" x14ac:dyDescent="0.25">
      <c r="B119" s="33"/>
      <c r="C119" s="33"/>
      <c r="D119" s="89" t="s">
        <v>304</v>
      </c>
      <c r="E119" s="89"/>
      <c r="F119" s="89"/>
      <c r="G119" s="20">
        <f t="shared" si="4"/>
        <v>1467109173</v>
      </c>
      <c r="H119" s="21">
        <v>581695503</v>
      </c>
      <c r="I119" s="21">
        <v>885413670</v>
      </c>
    </row>
    <row r="120" spans="2:9" ht="15.75" customHeight="1" x14ac:dyDescent="0.25">
      <c r="B120" s="33"/>
      <c r="C120" s="33"/>
      <c r="D120" s="89" t="s">
        <v>305</v>
      </c>
      <c r="E120" s="89"/>
      <c r="F120" s="89"/>
      <c r="G120" s="20">
        <f t="shared" si="4"/>
        <v>3582</v>
      </c>
      <c r="H120" s="21">
        <v>3582</v>
      </c>
      <c r="I120" s="21">
        <v>0</v>
      </c>
    </row>
    <row r="121" spans="2:9" ht="15.75" customHeight="1" x14ac:dyDescent="0.25">
      <c r="B121" s="33"/>
      <c r="C121" s="33"/>
      <c r="D121" s="89" t="s">
        <v>306</v>
      </c>
      <c r="E121" s="89"/>
      <c r="F121" s="89"/>
      <c r="G121" s="20">
        <f t="shared" si="4"/>
        <v>26114514</v>
      </c>
      <c r="H121" s="21">
        <v>25866023</v>
      </c>
      <c r="I121" s="21">
        <v>248491</v>
      </c>
    </row>
    <row r="122" spans="2:9" ht="15.75" customHeight="1" x14ac:dyDescent="0.25">
      <c r="B122" s="33"/>
      <c r="C122" s="33"/>
      <c r="D122" s="89" t="s">
        <v>307</v>
      </c>
      <c r="E122" s="89"/>
      <c r="F122" s="89"/>
      <c r="G122" s="20">
        <f t="shared" si="4"/>
        <v>1443543061</v>
      </c>
      <c r="H122" s="21">
        <v>176345383</v>
      </c>
      <c r="I122" s="21">
        <v>1267197678</v>
      </c>
    </row>
    <row r="123" spans="2:9" ht="15.75" customHeight="1" x14ac:dyDescent="0.25">
      <c r="B123" s="33"/>
      <c r="C123" s="33"/>
      <c r="D123" s="89" t="s">
        <v>308</v>
      </c>
      <c r="E123" s="89"/>
      <c r="F123" s="89"/>
      <c r="G123" s="20">
        <f t="shared" si="4"/>
        <v>403454</v>
      </c>
      <c r="H123" s="21">
        <v>393168</v>
      </c>
      <c r="I123" s="21">
        <v>10286</v>
      </c>
    </row>
    <row r="124" spans="2:9" x14ac:dyDescent="0.25">
      <c r="B124" s="33"/>
      <c r="C124" s="33"/>
      <c r="D124" s="89" t="s">
        <v>309</v>
      </c>
      <c r="E124" s="89"/>
      <c r="F124" s="89"/>
      <c r="G124" s="20">
        <f t="shared" si="4"/>
        <v>181249051</v>
      </c>
      <c r="H124" s="21">
        <v>102574247</v>
      </c>
      <c r="I124" s="21">
        <v>78674804</v>
      </c>
    </row>
    <row r="125" spans="2:9" s="28" customFormat="1" ht="15.75" thickBot="1" x14ac:dyDescent="0.3">
      <c r="B125" s="33"/>
      <c r="C125" s="33"/>
      <c r="D125" s="93" t="s">
        <v>310</v>
      </c>
      <c r="E125" s="93"/>
      <c r="F125" s="93"/>
      <c r="G125" s="23">
        <f t="shared" si="4"/>
        <v>3450231597</v>
      </c>
      <c r="H125" s="24">
        <f>SUM(H118:H124)</f>
        <v>1141642359</v>
      </c>
      <c r="I125" s="24">
        <f>SUM(I118:I124)</f>
        <v>2308589238</v>
      </c>
    </row>
    <row r="126" spans="2:9" s="10" customFormat="1" ht="15.75" thickBot="1" x14ac:dyDescent="0.3">
      <c r="B126" s="33"/>
      <c r="C126" s="33"/>
      <c r="D126" s="82" t="s">
        <v>311</v>
      </c>
      <c r="E126" s="88"/>
      <c r="F126" s="83"/>
      <c r="G126" s="27"/>
      <c r="H126" s="21"/>
      <c r="I126" s="21"/>
    </row>
    <row r="127" spans="2:9" ht="15.75" customHeight="1" thickBot="1" x14ac:dyDescent="0.3">
      <c r="B127" s="33"/>
      <c r="C127" s="33"/>
      <c r="D127" s="41" t="s">
        <v>312</v>
      </c>
      <c r="E127" s="42"/>
      <c r="F127" s="43"/>
      <c r="G127" s="20">
        <f t="shared" si="4"/>
        <v>229492807</v>
      </c>
      <c r="H127" s="21">
        <v>153292220</v>
      </c>
      <c r="I127" s="21">
        <v>76200587</v>
      </c>
    </row>
    <row r="128" spans="2:9" ht="15.75" customHeight="1" thickBot="1" x14ac:dyDescent="0.3">
      <c r="B128" s="33"/>
      <c r="C128" s="33"/>
      <c r="D128" s="41" t="s">
        <v>313</v>
      </c>
      <c r="E128" s="42"/>
      <c r="F128" s="43"/>
      <c r="G128" s="20">
        <f t="shared" si="4"/>
        <v>776593491</v>
      </c>
      <c r="H128" s="21">
        <v>1548710</v>
      </c>
      <c r="I128" s="21">
        <v>775044781</v>
      </c>
    </row>
    <row r="129" spans="2:9" ht="15.75" customHeight="1" thickBot="1" x14ac:dyDescent="0.3">
      <c r="B129" s="33"/>
      <c r="C129" s="33"/>
      <c r="D129" s="41" t="s">
        <v>314</v>
      </c>
      <c r="E129" s="42"/>
      <c r="F129" s="43"/>
      <c r="G129" s="20">
        <f t="shared" si="4"/>
        <v>3834031</v>
      </c>
      <c r="H129" s="21">
        <v>223605</v>
      </c>
      <c r="I129" s="21">
        <v>3610426</v>
      </c>
    </row>
    <row r="130" spans="2:9" ht="15.75" thickBot="1" x14ac:dyDescent="0.3">
      <c r="B130" s="33"/>
      <c r="C130" s="33"/>
      <c r="D130" s="41" t="s">
        <v>315</v>
      </c>
      <c r="E130" s="42"/>
      <c r="F130" s="43"/>
      <c r="G130" s="20">
        <f t="shared" si="4"/>
        <v>0</v>
      </c>
      <c r="H130" s="21">
        <v>0</v>
      </c>
      <c r="I130" s="21">
        <v>0</v>
      </c>
    </row>
    <row r="131" spans="2:9" ht="15.75" thickBot="1" x14ac:dyDescent="0.3">
      <c r="B131" s="33"/>
      <c r="C131" s="33"/>
      <c r="D131" s="41" t="s">
        <v>316</v>
      </c>
      <c r="E131" s="42"/>
      <c r="F131" s="43"/>
      <c r="G131" s="20">
        <f t="shared" si="4"/>
        <v>26932881</v>
      </c>
      <c r="H131" s="21">
        <v>22261216</v>
      </c>
      <c r="I131" s="21">
        <v>4671665</v>
      </c>
    </row>
    <row r="132" spans="2:9" s="28" customFormat="1" ht="15.75" thickBot="1" x14ac:dyDescent="0.3">
      <c r="B132" s="33"/>
      <c r="C132" s="33"/>
      <c r="D132" s="41" t="s">
        <v>317</v>
      </c>
      <c r="E132" s="42"/>
      <c r="F132" s="43"/>
      <c r="G132" s="23">
        <f>H132+I132</f>
        <v>1036853210</v>
      </c>
      <c r="H132" s="24">
        <f>SUM(H127:H131)</f>
        <v>177325751</v>
      </c>
      <c r="I132" s="24">
        <f>SUM(I127:I131)</f>
        <v>859527459</v>
      </c>
    </row>
    <row r="133" spans="2:9" s="10" customFormat="1" ht="15.75" customHeight="1" thickBot="1" x14ac:dyDescent="0.3">
      <c r="B133" s="33"/>
      <c r="C133" s="33"/>
      <c r="D133" s="82" t="s">
        <v>318</v>
      </c>
      <c r="E133" s="88"/>
      <c r="F133" s="83"/>
      <c r="G133" s="23">
        <f t="shared" si="4"/>
        <v>1914561623</v>
      </c>
      <c r="H133" s="24">
        <f>H116+H125-H132</f>
        <v>1341782415</v>
      </c>
      <c r="I133" s="24">
        <f>I116+I125-I132</f>
        <v>572779208</v>
      </c>
    </row>
    <row r="134" spans="2:9" s="10" customFormat="1" ht="15.75" thickBot="1" x14ac:dyDescent="0.3">
      <c r="B134" s="33"/>
      <c r="C134" s="33"/>
      <c r="D134" s="82" t="s">
        <v>319</v>
      </c>
      <c r="E134" s="88"/>
      <c r="F134" s="83"/>
      <c r="G134" s="27"/>
      <c r="H134" s="21"/>
      <c r="I134" s="21"/>
    </row>
    <row r="135" spans="2:9" ht="15.75" customHeight="1" thickBot="1" x14ac:dyDescent="0.3">
      <c r="B135" s="33"/>
      <c r="C135" s="33"/>
      <c r="D135" s="41" t="s">
        <v>320</v>
      </c>
      <c r="E135" s="42"/>
      <c r="F135" s="43"/>
      <c r="G135" s="20">
        <f t="shared" si="4"/>
        <v>547005460</v>
      </c>
      <c r="H135" s="21">
        <v>547005460</v>
      </c>
      <c r="I135" s="21">
        <v>0</v>
      </c>
    </row>
    <row r="136" spans="2:9" ht="15.75" customHeight="1" thickBot="1" x14ac:dyDescent="0.3">
      <c r="B136" s="33"/>
      <c r="C136" s="33"/>
      <c r="D136" s="32" t="s">
        <v>321</v>
      </c>
      <c r="E136" s="32"/>
      <c r="F136" s="32"/>
      <c r="G136" s="20">
        <f t="shared" si="4"/>
        <v>70420960</v>
      </c>
      <c r="H136" s="21">
        <v>70420960</v>
      </c>
      <c r="I136" s="21">
        <v>0</v>
      </c>
    </row>
    <row r="137" spans="2:9" ht="15.75" customHeight="1" thickBot="1" x14ac:dyDescent="0.3">
      <c r="B137" s="33"/>
      <c r="C137" s="33"/>
      <c r="D137" s="41" t="s">
        <v>322</v>
      </c>
      <c r="E137" s="42"/>
      <c r="F137" s="43"/>
      <c r="G137" s="20">
        <f t="shared" si="4"/>
        <v>13216261</v>
      </c>
      <c r="H137" s="21">
        <v>13216261</v>
      </c>
      <c r="I137" s="21">
        <v>0</v>
      </c>
    </row>
    <row r="138" spans="2:9" ht="15.75" thickBot="1" x14ac:dyDescent="0.3">
      <c r="B138" s="33"/>
      <c r="C138" s="33"/>
      <c r="D138" s="41" t="s">
        <v>323</v>
      </c>
      <c r="E138" s="42"/>
      <c r="F138" s="43"/>
      <c r="G138" s="20">
        <f t="shared" si="4"/>
        <v>28507874</v>
      </c>
      <c r="H138" s="21">
        <v>28507874</v>
      </c>
      <c r="I138" s="21">
        <v>0</v>
      </c>
    </row>
    <row r="139" spans="2:9" ht="15.75" thickBot="1" x14ac:dyDescent="0.3">
      <c r="B139" s="33"/>
      <c r="C139" s="33"/>
      <c r="D139" s="41" t="s">
        <v>324</v>
      </c>
      <c r="E139" s="42"/>
      <c r="F139" s="43"/>
      <c r="G139" s="20">
        <f t="shared" si="4"/>
        <v>82525460</v>
      </c>
      <c r="H139" s="21">
        <v>82525460</v>
      </c>
      <c r="I139" s="21">
        <v>0</v>
      </c>
    </row>
    <row r="140" spans="2:9" ht="15.75" thickBot="1" x14ac:dyDescent="0.3">
      <c r="B140" s="33"/>
      <c r="C140" s="33"/>
      <c r="D140" s="41" t="s">
        <v>325</v>
      </c>
      <c r="E140" s="42"/>
      <c r="F140" s="43"/>
      <c r="G140" s="20">
        <f t="shared" si="4"/>
        <v>69770774</v>
      </c>
      <c r="H140" s="21">
        <v>69770774</v>
      </c>
      <c r="I140" s="21">
        <v>0</v>
      </c>
    </row>
    <row r="141" spans="2:9" ht="15.75" customHeight="1" thickBot="1" x14ac:dyDescent="0.3">
      <c r="B141" s="33"/>
      <c r="C141" s="33"/>
      <c r="D141" s="41" t="s">
        <v>326</v>
      </c>
      <c r="E141" s="42"/>
      <c r="F141" s="43"/>
      <c r="G141" s="20">
        <f t="shared" si="4"/>
        <v>148977029</v>
      </c>
      <c r="H141" s="21">
        <v>148977029</v>
      </c>
      <c r="I141" s="21">
        <v>0</v>
      </c>
    </row>
    <row r="142" spans="2:9" ht="15.75" thickBot="1" x14ac:dyDescent="0.3">
      <c r="B142" s="33"/>
      <c r="C142" s="33"/>
      <c r="D142" s="82" t="s">
        <v>327</v>
      </c>
      <c r="E142" s="88"/>
      <c r="F142" s="83"/>
      <c r="G142" s="23">
        <f t="shared" si="4"/>
        <v>960423818</v>
      </c>
      <c r="H142" s="24">
        <f>SUM(H135:H141)</f>
        <v>960423818</v>
      </c>
      <c r="I142" s="24">
        <v>0</v>
      </c>
    </row>
    <row r="143" spans="2:9" s="10" customFormat="1" ht="15.75" customHeight="1" thickBot="1" x14ac:dyDescent="0.3">
      <c r="B143" s="33"/>
      <c r="C143" s="33"/>
      <c r="D143" s="82" t="s">
        <v>328</v>
      </c>
      <c r="E143" s="88"/>
      <c r="F143" s="83"/>
      <c r="G143" s="27"/>
      <c r="H143" s="21"/>
      <c r="I143" s="21"/>
    </row>
    <row r="144" spans="2:9" s="10" customFormat="1" ht="27.75" customHeight="1" thickBot="1" x14ac:dyDescent="0.3">
      <c r="B144" s="33"/>
      <c r="C144" s="33"/>
      <c r="D144" s="82" t="s">
        <v>329</v>
      </c>
      <c r="E144" s="88"/>
      <c r="F144" s="83"/>
      <c r="G144" s="23">
        <f t="shared" si="4"/>
        <v>954137805</v>
      </c>
      <c r="H144" s="24">
        <f>H133-H142</f>
        <v>381358597</v>
      </c>
      <c r="I144" s="24">
        <f>I133-I142</f>
        <v>572779208</v>
      </c>
    </row>
    <row r="145" spans="2:9" ht="15.75" thickBot="1" x14ac:dyDescent="0.3">
      <c r="B145" s="33"/>
      <c r="C145" s="33"/>
      <c r="D145" s="41" t="s">
        <v>330</v>
      </c>
      <c r="E145" s="42"/>
      <c r="F145" s="43"/>
      <c r="G145" s="20">
        <f t="shared" si="4"/>
        <v>145578122</v>
      </c>
      <c r="H145" s="21">
        <v>145578122</v>
      </c>
      <c r="I145" s="21">
        <v>0</v>
      </c>
    </row>
    <row r="146" spans="2:9" s="10" customFormat="1" ht="15.75" customHeight="1" thickBot="1" x14ac:dyDescent="0.3">
      <c r="B146" s="33"/>
      <c r="C146" s="33"/>
      <c r="D146" s="82" t="s">
        <v>331</v>
      </c>
      <c r="E146" s="88"/>
      <c r="F146" s="83"/>
      <c r="G146" s="23">
        <f t="shared" si="4"/>
        <v>808559683</v>
      </c>
      <c r="H146" s="24">
        <f>H144-H145</f>
        <v>235780475</v>
      </c>
      <c r="I146" s="24">
        <f>I144-I145</f>
        <v>572779208</v>
      </c>
    </row>
    <row r="147" spans="2:9" ht="15.75" customHeight="1" thickBot="1" x14ac:dyDescent="0.3">
      <c r="B147" s="33"/>
      <c r="C147" s="33"/>
      <c r="D147" s="41" t="s">
        <v>332</v>
      </c>
      <c r="E147" s="42"/>
      <c r="F147" s="43"/>
      <c r="G147" s="20">
        <f t="shared" si="4"/>
        <v>0</v>
      </c>
      <c r="H147" s="21">
        <v>0</v>
      </c>
      <c r="I147" s="21">
        <v>0</v>
      </c>
    </row>
    <row r="148" spans="2:9" ht="15.75" customHeight="1" thickBot="1" x14ac:dyDescent="0.3">
      <c r="B148" s="33"/>
      <c r="C148" s="33"/>
      <c r="D148" s="41" t="s">
        <v>333</v>
      </c>
      <c r="E148" s="42"/>
      <c r="F148" s="43"/>
      <c r="G148" s="20">
        <f t="shared" si="4"/>
        <v>0</v>
      </c>
      <c r="H148" s="21">
        <v>0</v>
      </c>
      <c r="I148" s="21">
        <v>0</v>
      </c>
    </row>
    <row r="149" spans="2:9" s="10" customFormat="1" ht="15.75" thickBot="1" x14ac:dyDescent="0.3">
      <c r="B149" s="33"/>
      <c r="C149" s="33"/>
      <c r="D149" s="82" t="s">
        <v>334</v>
      </c>
      <c r="E149" s="88"/>
      <c r="F149" s="83"/>
      <c r="G149" s="23">
        <f t="shared" si="4"/>
        <v>808559683</v>
      </c>
      <c r="H149" s="24">
        <f>H146+H147+H148</f>
        <v>235780475</v>
      </c>
      <c r="I149" s="24">
        <f>I146+I147+I148</f>
        <v>572779208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1"/>
      <c r="C153" s="31"/>
      <c r="D153" s="31"/>
      <c r="E153" s="31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1"/>
      <c r="C155" s="31"/>
      <c r="D155" s="31"/>
      <c r="E155" s="31"/>
      <c r="G155" s="11"/>
    </row>
    <row r="156" spans="2:9" ht="15.75" customHeight="1" x14ac:dyDescent="0.25">
      <c r="D156" s="8"/>
    </row>
    <row r="157" spans="2:9" ht="15.75" customHeight="1" x14ac:dyDescent="0.25">
      <c r="B157" s="31"/>
      <c r="C157" s="31"/>
      <c r="D157" s="31"/>
      <c r="E157" s="31"/>
      <c r="G157" s="11"/>
    </row>
    <row r="158" spans="2:9" ht="15.75" x14ac:dyDescent="0.25">
      <c r="B158" s="9"/>
    </row>
  </sheetData>
  <mergeCells count="160"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D77269A8-9716-4889-84CB-7AEC8CE7BA73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2-чорак 2024</vt:lpstr>
      <vt:lpstr>3-чорак 2024</vt:lpstr>
      <vt:lpstr>4-чорак 2024</vt:lpstr>
      <vt:lpstr>1-чорак 2025</vt:lpstr>
      <vt:lpstr>2-чорак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2025-10-15T12:41:16Z</dcterms:modified>
</cp:coreProperties>
</file>